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11760"/>
  </bookViews>
  <sheets>
    <sheet name="Лист1" sheetId="3" r:id="rId1"/>
  </sheets>
  <definedNames>
    <definedName name="__bookmark_4">#REF!</definedName>
    <definedName name="_xlnm.Print_Titles" localSheetId="0">Лист1!$3:$3</definedName>
  </definedNames>
  <calcPr calcId="125725"/>
</workbook>
</file>

<file path=xl/calcChain.xml><?xml version="1.0" encoding="utf-8"?>
<calcChain xmlns="http://schemas.openxmlformats.org/spreadsheetml/2006/main">
  <c r="C66" i="3"/>
  <c r="C5" s="1"/>
  <c r="H32"/>
  <c r="G32"/>
  <c r="B5"/>
  <c r="E69"/>
  <c r="E70"/>
  <c r="E71"/>
  <c r="E72"/>
  <c r="D66"/>
  <c r="D37"/>
  <c r="H21"/>
  <c r="G21"/>
  <c r="D21"/>
  <c r="C37" l="1"/>
  <c r="C32"/>
  <c r="D32"/>
  <c r="B32"/>
  <c r="G74"/>
  <c r="E10"/>
  <c r="F7"/>
  <c r="E7"/>
  <c r="B74"/>
  <c r="C74"/>
  <c r="C21"/>
  <c r="F44"/>
  <c r="F43"/>
  <c r="H74"/>
  <c r="D74"/>
  <c r="E44"/>
  <c r="F20"/>
  <c r="B60"/>
  <c r="G6"/>
  <c r="B21"/>
  <c r="C6"/>
  <c r="H48"/>
  <c r="H51"/>
  <c r="H60"/>
  <c r="H66"/>
  <c r="H71"/>
  <c r="H37"/>
  <c r="H41"/>
  <c r="H17"/>
  <c r="H6"/>
  <c r="G71"/>
  <c r="G66"/>
  <c r="G60"/>
  <c r="G51"/>
  <c r="G48"/>
  <c r="G41"/>
  <c r="G5" s="1"/>
  <c r="G37"/>
  <c r="G17"/>
  <c r="F8"/>
  <c r="F9"/>
  <c r="F10"/>
  <c r="F11"/>
  <c r="F13"/>
  <c r="F14"/>
  <c r="F15"/>
  <c r="F16"/>
  <c r="F18"/>
  <c r="F23"/>
  <c r="F24"/>
  <c r="F25"/>
  <c r="F26"/>
  <c r="F27"/>
  <c r="F29"/>
  <c r="F30"/>
  <c r="F31"/>
  <c r="F33"/>
  <c r="F34"/>
  <c r="F35"/>
  <c r="F36"/>
  <c r="F38"/>
  <c r="F39"/>
  <c r="F40"/>
  <c r="F42"/>
  <c r="F45"/>
  <c r="F46"/>
  <c r="F47"/>
  <c r="F49"/>
  <c r="F52"/>
  <c r="F53"/>
  <c r="F54"/>
  <c r="F55"/>
  <c r="F56"/>
  <c r="F57"/>
  <c r="F58"/>
  <c r="F59"/>
  <c r="F61"/>
  <c r="F63"/>
  <c r="F64"/>
  <c r="F65"/>
  <c r="F67"/>
  <c r="F68"/>
  <c r="F69"/>
  <c r="F70"/>
  <c r="F72"/>
  <c r="F73"/>
  <c r="F75"/>
  <c r="F76"/>
  <c r="F79"/>
  <c r="E8"/>
  <c r="E9"/>
  <c r="E11"/>
  <c r="E14"/>
  <c r="E15"/>
  <c r="E16"/>
  <c r="E18"/>
  <c r="E22"/>
  <c r="E23"/>
  <c r="E24"/>
  <c r="E25"/>
  <c r="E26"/>
  <c r="E27"/>
  <c r="E29"/>
  <c r="E30"/>
  <c r="E31"/>
  <c r="E33"/>
  <c r="E34"/>
  <c r="E35"/>
  <c r="E36"/>
  <c r="E38"/>
  <c r="E40"/>
  <c r="E42"/>
  <c r="E43"/>
  <c r="E45"/>
  <c r="E46"/>
  <c r="E47"/>
  <c r="E49"/>
  <c r="E50"/>
  <c r="E52"/>
  <c r="E53"/>
  <c r="E54"/>
  <c r="E55"/>
  <c r="E56"/>
  <c r="E57"/>
  <c r="E59"/>
  <c r="E61"/>
  <c r="E63"/>
  <c r="E64"/>
  <c r="E67"/>
  <c r="E68"/>
  <c r="E75"/>
  <c r="E76"/>
  <c r="B6"/>
  <c r="B71"/>
  <c r="B66"/>
  <c r="B51"/>
  <c r="B48"/>
  <c r="B41"/>
  <c r="B37"/>
  <c r="B17"/>
  <c r="C17"/>
  <c r="D71"/>
  <c r="C71"/>
  <c r="F71" s="1"/>
  <c r="D60"/>
  <c r="E60" s="1"/>
  <c r="C60"/>
  <c r="D51"/>
  <c r="C51"/>
  <c r="D48"/>
  <c r="C48"/>
  <c r="D41"/>
  <c r="D17"/>
  <c r="D6"/>
  <c r="C41"/>
  <c r="H5" l="1"/>
  <c r="D5"/>
  <c r="E51"/>
  <c r="F74"/>
  <c r="F66"/>
  <c r="F51"/>
  <c r="F37"/>
  <c r="E37"/>
  <c r="F60"/>
  <c r="F32"/>
  <c r="E17"/>
  <c r="F17"/>
  <c r="E74"/>
  <c r="F21"/>
  <c r="E66"/>
  <c r="F48"/>
  <c r="E41"/>
  <c r="E32"/>
  <c r="E6"/>
  <c r="F6"/>
  <c r="E48"/>
  <c r="F41"/>
  <c r="E21"/>
  <c r="E5" l="1"/>
  <c r="F5"/>
</calcChain>
</file>

<file path=xl/sharedStrings.xml><?xml version="1.0" encoding="utf-8"?>
<sst xmlns="http://schemas.openxmlformats.org/spreadsheetml/2006/main" count="89" uniqueCount="85">
  <si>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</si>
  <si>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</si>
  <si>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</si>
  <si>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</si>
  <si>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</si>
  <si>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</si>
  <si>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</si>
  <si>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</si>
  <si>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</si>
  <si>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</si>
  <si>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</si>
  <si>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</si>
  <si>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</si>
  <si>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</si>
  <si>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</si>
  <si>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</si>
  <si>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</si>
  <si>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</si>
  <si>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</si>
  <si>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</si>
  <si>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</si>
  <si>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</si>
  <si>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</si>
  <si>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</si>
  <si>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</si>
  <si>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</si>
  <si>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</si>
  <si>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</si>
  <si>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</si>
  <si>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</si>
  <si>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</si>
  <si>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</si>
  <si>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</si>
  <si>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</si>
  <si>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</si>
  <si>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</si>
  <si>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</si>
  <si>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</si>
  <si>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</si>
  <si>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</si>
  <si>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</si>
  <si>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</si>
  <si>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</si>
  <si>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</si>
  <si>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</si>
  <si>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</si>
  <si>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</si>
  <si>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</si>
  <si>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</si>
  <si>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</si>
  <si>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</si>
  <si>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</si>
  <si>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</si>
  <si>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</si>
  <si>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</si>
  <si>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</si>
  <si>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</si>
  <si>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</si>
  <si>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</si>
  <si>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</si>
  <si>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</si>
  <si>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</si>
  <si>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</si>
  <si>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</si>
  <si>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</si>
  <si>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МЕЖБЮДЖЕТНЫЕ ТРАНСФЕРТЫ ОБЩЕГО ХАРАКТЕРА БЮДЖЕТАМ БЮДЖЕТНОЙ СИСТЕМЫ РОССИЙСКОЙ ФЕДЕРАЦИИ</t>
  </si>
  <si>
    <t>тыс. руб.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</si>
  <si>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</si>
  <si>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</si>
  <si>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</si>
  <si>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 xml:space="preserve">Молодежная политика </t>
  </si>
  <si>
    <t>Дополнительное образование детей</t>
  </si>
  <si>
    <t>Условно утверждаемые расходы</t>
  </si>
  <si>
    <t>2023 год</t>
  </si>
  <si>
    <t>Исполнение за 2020 год</t>
  </si>
  <si>
    <t>Ожидаемое исполнение  за 2021 год</t>
  </si>
  <si>
    <t>Бюджетные назначения на 2022 год (проект)</t>
  </si>
  <si>
    <t>2024 год</t>
  </si>
  <si>
    <t>х</t>
  </si>
  <si>
    <t>Отношение 2022г к 2021г</t>
  </si>
  <si>
    <t xml:space="preserve">Отношение 2022г к 2020г 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</si>
  <si>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</si>
  <si>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</si>
  <si>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Сбор, удаление отходов и очистка сточных вод</t>
  </si>
  <si>
    <t>Сведения о расходах  районного бюджета по разделам и подразделам классификации расходов на 2022 год и плановый период 2023-2024гг в сравнении с ожидаемым исполнением 2021 года и отчетом за 2020 года</t>
  </si>
</sst>
</file>

<file path=xl/styles.xml><?xml version="1.0" encoding="utf-8"?>
<styleSheet xmlns="http://schemas.openxmlformats.org/spreadsheetml/2006/main">
  <numFmts count="3">
    <numFmt numFmtId="164" formatCode="&quot;&quot;###,##0.00"/>
    <numFmt numFmtId="165" formatCode="0.0%"/>
    <numFmt numFmtId="166" formatCode="0.0"/>
  </numFmts>
  <fonts count="9">
    <font>
      <sz val="10"/>
      <name val="Arial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center" vertical="center" wrapText="1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20" zoomScaleNormal="12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H64" sqref="H64"/>
    </sheetView>
  </sheetViews>
  <sheetFormatPr defaultRowHeight="12.75"/>
  <cols>
    <col min="1" max="1" width="42.7109375" customWidth="1"/>
    <col min="2" max="2" width="11.28515625" customWidth="1"/>
    <col min="3" max="3" width="10.28515625" style="15" customWidth="1"/>
    <col min="4" max="4" width="11" style="15" customWidth="1"/>
    <col min="5" max="5" width="12.28515625" style="16" customWidth="1"/>
    <col min="6" max="6" width="10.28515625" style="15" customWidth="1"/>
    <col min="7" max="7" width="10.28515625" style="16" customWidth="1"/>
    <col min="8" max="8" width="10.28515625" customWidth="1"/>
  </cols>
  <sheetData>
    <row r="1" spans="1:9" ht="37.15" customHeight="1">
      <c r="A1" s="49" t="s">
        <v>84</v>
      </c>
      <c r="B1" s="49"/>
      <c r="C1" s="49"/>
      <c r="D1" s="49"/>
      <c r="E1" s="49"/>
      <c r="F1" s="49"/>
      <c r="G1" s="49"/>
      <c r="H1" s="49"/>
    </row>
    <row r="2" spans="1:9" ht="15.6" customHeight="1">
      <c r="A2" s="1"/>
      <c r="B2" s="21"/>
      <c r="C2" s="2"/>
      <c r="D2" s="2"/>
      <c r="E2" s="7"/>
      <c r="F2" s="2"/>
      <c r="G2" s="7"/>
      <c r="H2" s="7" t="s">
        <v>66</v>
      </c>
    </row>
    <row r="3" spans="1:9" ht="48.75" customHeight="1">
      <c r="A3" s="3" t="s">
        <v>0</v>
      </c>
      <c r="B3" s="22" t="s">
        <v>74</v>
      </c>
      <c r="C3" s="3" t="s">
        <v>75</v>
      </c>
      <c r="D3" s="3" t="s">
        <v>76</v>
      </c>
      <c r="E3" s="8" t="s">
        <v>80</v>
      </c>
      <c r="F3" s="8" t="s">
        <v>79</v>
      </c>
      <c r="G3" s="8" t="s">
        <v>73</v>
      </c>
      <c r="H3" s="26" t="s">
        <v>77</v>
      </c>
    </row>
    <row r="4" spans="1:9" ht="13.5" thickBot="1">
      <c r="A4" s="35" t="s">
        <v>1</v>
      </c>
      <c r="B4" s="28">
        <v>2</v>
      </c>
      <c r="C4" s="4">
        <v>3</v>
      </c>
      <c r="D4" s="4">
        <v>4</v>
      </c>
      <c r="E4" s="9">
        <v>5</v>
      </c>
      <c r="F4" s="4">
        <v>6</v>
      </c>
      <c r="G4" s="9">
        <v>7</v>
      </c>
      <c r="H4" s="9">
        <v>8</v>
      </c>
    </row>
    <row r="5" spans="1:9" s="20" customFormat="1" ht="24" customHeight="1">
      <c r="A5" s="34" t="s">
        <v>68</v>
      </c>
      <c r="B5" s="27">
        <f>B6+B17+B21+B32+B37+B41+B48+B51+B60+B66+B71+B74</f>
        <v>1071263.5999999999</v>
      </c>
      <c r="C5" s="18">
        <f>C6+C17+C21+C32+C37+C41+C48+C51+C60+C66+C71+C74</f>
        <v>1177841.5</v>
      </c>
      <c r="D5" s="18">
        <f>D6+D17+D21+D32+D37+D41+D48+D51+D60+D66+D71+D74</f>
        <v>1308967.5999999999</v>
      </c>
      <c r="E5" s="19">
        <f>D5/B5</f>
        <v>1.2218912319992952</v>
      </c>
      <c r="F5" s="19">
        <f>D5/C5</f>
        <v>1.1113274578964996</v>
      </c>
      <c r="G5" s="18">
        <f>G6+G17+G21+G32+G37+G41+G48+G51+G60+G66+G71+G74+G78</f>
        <v>1196585.6000000001</v>
      </c>
      <c r="H5" s="18">
        <f>H6+H17+H21+H32+H37+H41+H48+H51+H60+H66+H71+H74+H78</f>
        <v>1007799.1</v>
      </c>
    </row>
    <row r="6" spans="1:9" s="20" customFormat="1">
      <c r="A6" s="17" t="s">
        <v>2</v>
      </c>
      <c r="B6" s="18">
        <f>SUM(B7:B14)</f>
        <v>67131</v>
      </c>
      <c r="C6" s="18">
        <f>SUM(C7:C14)</f>
        <v>77543.399999999994</v>
      </c>
      <c r="D6" s="18">
        <f>SUM(D7:D14)</f>
        <v>82721.299999999988</v>
      </c>
      <c r="E6" s="19">
        <f t="shared" ref="E6:E69" si="0">D6/B6</f>
        <v>1.2322369695073809</v>
      </c>
      <c r="F6" s="19">
        <f t="shared" ref="F6:F69" si="1">D6/C6</f>
        <v>1.0667742193403951</v>
      </c>
      <c r="G6" s="18">
        <f>SUM(G7:G14)</f>
        <v>83696.7</v>
      </c>
      <c r="H6" s="18">
        <f>SUM(H7:H14)</f>
        <v>83698.100000000006</v>
      </c>
    </row>
    <row r="7" spans="1:9" ht="22.15" customHeight="1">
      <c r="A7" s="5" t="s">
        <v>69</v>
      </c>
      <c r="B7" s="10">
        <v>2102.6999999999998</v>
      </c>
      <c r="C7" s="10">
        <v>1979.3</v>
      </c>
      <c r="D7" s="10">
        <v>2118.6</v>
      </c>
      <c r="E7" s="11">
        <f>D7/B7</f>
        <v>1.0075617063775146</v>
      </c>
      <c r="F7" s="11">
        <f>D7/C7</f>
        <v>1.0703784166119334</v>
      </c>
      <c r="G7" s="10">
        <v>2118.6</v>
      </c>
      <c r="H7" s="10">
        <v>2118.6</v>
      </c>
    </row>
    <row r="8" spans="1:9" ht="33.6" customHeight="1">
      <c r="A8" s="5" t="s">
        <v>3</v>
      </c>
      <c r="B8" s="10">
        <v>2410.9</v>
      </c>
      <c r="C8" s="10">
        <v>2259.6</v>
      </c>
      <c r="D8" s="10">
        <v>2405.3000000000002</v>
      </c>
      <c r="E8" s="11">
        <f t="shared" si="0"/>
        <v>0.99767721597743586</v>
      </c>
      <c r="F8" s="11">
        <f t="shared" si="1"/>
        <v>1.0644804390157552</v>
      </c>
      <c r="G8" s="10">
        <v>2405.3000000000002</v>
      </c>
      <c r="H8" s="10">
        <v>2405.3000000000002</v>
      </c>
    </row>
    <row r="9" spans="1:9" ht="32.450000000000003" customHeight="1">
      <c r="A9" s="5" t="s">
        <v>4</v>
      </c>
      <c r="B9" s="10">
        <v>31883.5</v>
      </c>
      <c r="C9" s="10">
        <v>36300.6</v>
      </c>
      <c r="D9" s="10">
        <v>36630.5</v>
      </c>
      <c r="E9" s="11">
        <f t="shared" si="0"/>
        <v>1.14888578731946</v>
      </c>
      <c r="F9" s="11">
        <f t="shared" si="1"/>
        <v>1.0090880040550294</v>
      </c>
      <c r="G9" s="10">
        <v>36632.800000000003</v>
      </c>
      <c r="H9" s="10">
        <v>36634.6</v>
      </c>
    </row>
    <row r="10" spans="1:9">
      <c r="A10" s="5" t="s">
        <v>5</v>
      </c>
      <c r="B10" s="10">
        <v>10.5</v>
      </c>
      <c r="C10" s="10">
        <v>10.1</v>
      </c>
      <c r="D10" s="10">
        <v>30.6</v>
      </c>
      <c r="E10" s="11">
        <f t="shared" si="0"/>
        <v>2.9142857142857146</v>
      </c>
      <c r="F10" s="11">
        <f t="shared" si="1"/>
        <v>3.0297029702970297</v>
      </c>
      <c r="G10" s="10">
        <v>3.7</v>
      </c>
      <c r="H10" s="10">
        <v>3.3</v>
      </c>
    </row>
    <row r="11" spans="1:9" ht="32.450000000000003" customHeight="1">
      <c r="A11" s="5" t="s">
        <v>6</v>
      </c>
      <c r="B11" s="10">
        <v>7557.1</v>
      </c>
      <c r="C11" s="10">
        <v>7502.9</v>
      </c>
      <c r="D11" s="10">
        <v>7971.7</v>
      </c>
      <c r="E11" s="11">
        <f t="shared" si="0"/>
        <v>1.0548623149091583</v>
      </c>
      <c r="F11" s="11">
        <f t="shared" si="1"/>
        <v>1.0624825067640513</v>
      </c>
      <c r="G11" s="10">
        <v>7971.7</v>
      </c>
      <c r="H11" s="10">
        <v>7971.7</v>
      </c>
    </row>
    <row r="12" spans="1:9" hidden="1">
      <c r="A12" s="5" t="s">
        <v>7</v>
      </c>
      <c r="B12" s="10"/>
      <c r="C12" s="10"/>
      <c r="D12" s="10"/>
      <c r="E12" s="11"/>
      <c r="F12" s="11"/>
      <c r="G12" s="10"/>
      <c r="H12" s="25"/>
    </row>
    <row r="13" spans="1:9">
      <c r="A13" s="5" t="s">
        <v>8</v>
      </c>
      <c r="B13" s="10">
        <v>0</v>
      </c>
      <c r="C13" s="10">
        <v>3000</v>
      </c>
      <c r="D13" s="10">
        <v>3000</v>
      </c>
      <c r="E13" s="11">
        <v>0</v>
      </c>
      <c r="F13" s="11">
        <f t="shared" si="1"/>
        <v>1</v>
      </c>
      <c r="G13" s="10">
        <v>3000</v>
      </c>
      <c r="H13" s="37">
        <v>3000</v>
      </c>
      <c r="I13" s="36"/>
    </row>
    <row r="14" spans="1:9">
      <c r="A14" s="5" t="s">
        <v>9</v>
      </c>
      <c r="B14" s="10">
        <v>23166.3</v>
      </c>
      <c r="C14" s="10">
        <v>26490.9</v>
      </c>
      <c r="D14" s="10">
        <v>30564.6</v>
      </c>
      <c r="E14" s="11">
        <f t="shared" si="0"/>
        <v>1.3193561336942023</v>
      </c>
      <c r="F14" s="11">
        <f t="shared" si="1"/>
        <v>1.1537773348583853</v>
      </c>
      <c r="G14" s="10">
        <v>31564.6</v>
      </c>
      <c r="H14" s="10">
        <v>31564.6</v>
      </c>
    </row>
    <row r="15" spans="1:9" hidden="1">
      <c r="A15" s="5" t="s">
        <v>10</v>
      </c>
      <c r="B15" s="5"/>
      <c r="C15" s="10"/>
      <c r="D15" s="10"/>
      <c r="E15" s="19" t="e">
        <f t="shared" si="0"/>
        <v>#DIV/0!</v>
      </c>
      <c r="F15" s="19" t="e">
        <f t="shared" si="1"/>
        <v>#DIV/0!</v>
      </c>
      <c r="G15" s="24"/>
      <c r="H15" s="25"/>
    </row>
    <row r="16" spans="1:9" hidden="1">
      <c r="A16" s="5" t="s">
        <v>11</v>
      </c>
      <c r="B16" s="5"/>
      <c r="C16" s="10"/>
      <c r="D16" s="10"/>
      <c r="E16" s="19" t="e">
        <f t="shared" si="0"/>
        <v>#DIV/0!</v>
      </c>
      <c r="F16" s="19" t="e">
        <f t="shared" si="1"/>
        <v>#DIV/0!</v>
      </c>
      <c r="G16" s="24"/>
      <c r="H16" s="25"/>
    </row>
    <row r="17" spans="1:8" s="20" customFormat="1" ht="21" customHeight="1">
      <c r="A17" s="17" t="s">
        <v>12</v>
      </c>
      <c r="B17" s="18">
        <f>SUM(B18:B20)</f>
        <v>3675.4</v>
      </c>
      <c r="C17" s="18">
        <f>SUM(C18:C20)</f>
        <v>4306.2</v>
      </c>
      <c r="D17" s="18">
        <f>SUM(D18:D20)</f>
        <v>4726.5</v>
      </c>
      <c r="E17" s="19">
        <f t="shared" si="0"/>
        <v>1.2859824780976219</v>
      </c>
      <c r="F17" s="19">
        <f t="shared" si="1"/>
        <v>1.0976034554827923</v>
      </c>
      <c r="G17" s="18">
        <f>SUM(G18:G20)</f>
        <v>4887.5</v>
      </c>
      <c r="H17" s="18">
        <f>SUM(H18:H20)</f>
        <v>4887.5</v>
      </c>
    </row>
    <row r="18" spans="1:8" ht="18" hidden="1" customHeight="1">
      <c r="A18" s="5" t="s">
        <v>82</v>
      </c>
      <c r="B18" s="10"/>
      <c r="C18" s="10"/>
      <c r="D18" s="10"/>
      <c r="E18" s="11" t="e">
        <f t="shared" si="0"/>
        <v>#DIV/0!</v>
      </c>
      <c r="F18" s="11" t="e">
        <f t="shared" si="1"/>
        <v>#DIV/0!</v>
      </c>
      <c r="G18" s="10"/>
      <c r="H18" s="10"/>
    </row>
    <row r="19" spans="1:8" ht="33.75">
      <c r="A19" s="5" t="s">
        <v>81</v>
      </c>
      <c r="B19" s="10">
        <v>3051.8</v>
      </c>
      <c r="C19" s="10">
        <v>3103</v>
      </c>
      <c r="D19" s="10">
        <v>3352.9</v>
      </c>
      <c r="E19" s="11">
        <v>0</v>
      </c>
      <c r="F19" s="11">
        <v>0</v>
      </c>
      <c r="G19" s="10">
        <v>3352.9</v>
      </c>
      <c r="H19" s="10">
        <v>3352.9</v>
      </c>
    </row>
    <row r="20" spans="1:8" ht="22.9" customHeight="1">
      <c r="A20" s="5" t="s">
        <v>13</v>
      </c>
      <c r="B20" s="10">
        <v>623.6</v>
      </c>
      <c r="C20" s="10">
        <v>1203.2</v>
      </c>
      <c r="D20" s="10">
        <v>1373.6</v>
      </c>
      <c r="E20" s="11">
        <v>0</v>
      </c>
      <c r="F20" s="11">
        <f t="shared" si="1"/>
        <v>1.1416223404255319</v>
      </c>
      <c r="G20" s="10">
        <v>1534.6</v>
      </c>
      <c r="H20" s="10">
        <v>1534.6</v>
      </c>
    </row>
    <row r="21" spans="1:8" s="20" customFormat="1" ht="10.5" customHeight="1">
      <c r="A21" s="17" t="s">
        <v>14</v>
      </c>
      <c r="B21" s="18">
        <f>SUM(B22:B31)</f>
        <v>124694.29999999999</v>
      </c>
      <c r="C21" s="18">
        <f>SUM(C28:C31)</f>
        <v>187616.59999999998</v>
      </c>
      <c r="D21" s="18">
        <f>SUM(D28:D31)</f>
        <v>146460.5</v>
      </c>
      <c r="E21" s="19">
        <f t="shared" si="0"/>
        <v>1.1745564953650649</v>
      </c>
      <c r="F21" s="19">
        <f t="shared" si="1"/>
        <v>0.78063721440426925</v>
      </c>
      <c r="G21" s="18">
        <f>SUM(G28:G31)</f>
        <v>68055.599999999991</v>
      </c>
      <c r="H21" s="18">
        <f>SUM(H28:H31)</f>
        <v>65751.799999999988</v>
      </c>
    </row>
    <row r="22" spans="1:8" hidden="1">
      <c r="A22" s="5" t="s">
        <v>15</v>
      </c>
      <c r="B22" s="10"/>
      <c r="C22" s="10"/>
      <c r="D22" s="10"/>
      <c r="E22" s="19" t="e">
        <f t="shared" si="0"/>
        <v>#DIV/0!</v>
      </c>
      <c r="F22" s="19"/>
      <c r="G22" s="10"/>
      <c r="H22" s="25"/>
    </row>
    <row r="23" spans="1:8" hidden="1">
      <c r="A23" s="5" t="s">
        <v>16</v>
      </c>
      <c r="B23" s="10"/>
      <c r="C23" s="10"/>
      <c r="D23" s="10"/>
      <c r="E23" s="19" t="e">
        <f t="shared" si="0"/>
        <v>#DIV/0!</v>
      </c>
      <c r="F23" s="19" t="e">
        <f t="shared" si="1"/>
        <v>#DIV/0!</v>
      </c>
      <c r="G23" s="10"/>
      <c r="H23" s="25"/>
    </row>
    <row r="24" spans="1:8" hidden="1">
      <c r="A24" s="5" t="s">
        <v>17</v>
      </c>
      <c r="B24" s="10"/>
      <c r="C24" s="10"/>
      <c r="D24" s="10"/>
      <c r="E24" s="19" t="e">
        <f t="shared" si="0"/>
        <v>#DIV/0!</v>
      </c>
      <c r="F24" s="19" t="e">
        <f t="shared" si="1"/>
        <v>#DIV/0!</v>
      </c>
      <c r="G24" s="10"/>
      <c r="H24" s="25"/>
    </row>
    <row r="25" spans="1:8" hidden="1">
      <c r="A25" s="5" t="s">
        <v>18</v>
      </c>
      <c r="B25" s="10"/>
      <c r="C25" s="10"/>
      <c r="D25" s="10"/>
      <c r="E25" s="19" t="e">
        <f t="shared" si="0"/>
        <v>#DIV/0!</v>
      </c>
      <c r="F25" s="19" t="e">
        <f t="shared" si="1"/>
        <v>#DIV/0!</v>
      </c>
      <c r="G25" s="10"/>
      <c r="H25" s="25"/>
    </row>
    <row r="26" spans="1:8" hidden="1">
      <c r="A26" s="5" t="s">
        <v>19</v>
      </c>
      <c r="B26" s="10"/>
      <c r="C26" s="10"/>
      <c r="D26" s="10"/>
      <c r="E26" s="19" t="e">
        <f t="shared" si="0"/>
        <v>#DIV/0!</v>
      </c>
      <c r="F26" s="19" t="e">
        <f t="shared" si="1"/>
        <v>#DIV/0!</v>
      </c>
      <c r="G26" s="10"/>
      <c r="H26" s="25"/>
    </row>
    <row r="27" spans="1:8" hidden="1">
      <c r="A27" s="5" t="s">
        <v>20</v>
      </c>
      <c r="B27" s="10"/>
      <c r="C27" s="10"/>
      <c r="D27" s="10"/>
      <c r="E27" s="19" t="e">
        <f t="shared" si="0"/>
        <v>#DIV/0!</v>
      </c>
      <c r="F27" s="19" t="e">
        <f t="shared" si="1"/>
        <v>#DIV/0!</v>
      </c>
      <c r="G27" s="10"/>
      <c r="H27" s="25"/>
    </row>
    <row r="28" spans="1:8" ht="16.5" customHeight="1">
      <c r="A28" s="5" t="s">
        <v>18</v>
      </c>
      <c r="B28" s="10">
        <v>990</v>
      </c>
      <c r="C28" s="10">
        <v>950</v>
      </c>
      <c r="D28" s="10">
        <v>1050</v>
      </c>
      <c r="E28" s="19">
        <v>0</v>
      </c>
      <c r="F28" s="19">
        <v>0</v>
      </c>
      <c r="G28" s="10">
        <v>1550</v>
      </c>
      <c r="H28" s="39">
        <v>1550</v>
      </c>
    </row>
    <row r="29" spans="1:8">
      <c r="A29" s="5" t="s">
        <v>21</v>
      </c>
      <c r="B29" s="10">
        <v>4238.5</v>
      </c>
      <c r="C29" s="10">
        <v>6375.7</v>
      </c>
      <c r="D29" s="10">
        <v>6375.7</v>
      </c>
      <c r="E29" s="11">
        <f t="shared" si="0"/>
        <v>1.5042349887932052</v>
      </c>
      <c r="F29" s="11">
        <f t="shared" si="1"/>
        <v>1</v>
      </c>
      <c r="G29" s="10">
        <v>6375.7</v>
      </c>
      <c r="H29" s="10">
        <v>6375.7</v>
      </c>
    </row>
    <row r="30" spans="1:8">
      <c r="A30" s="5" t="s">
        <v>22</v>
      </c>
      <c r="B30" s="10">
        <v>46861.9</v>
      </c>
      <c r="C30" s="10">
        <v>73948.5</v>
      </c>
      <c r="D30" s="10">
        <v>101283.2</v>
      </c>
      <c r="E30" s="11">
        <f t="shared" si="0"/>
        <v>2.1613122814055767</v>
      </c>
      <c r="F30" s="11">
        <f t="shared" si="1"/>
        <v>1.3696450908402469</v>
      </c>
      <c r="G30" s="10">
        <v>51426</v>
      </c>
      <c r="H30" s="10">
        <v>43616.2</v>
      </c>
    </row>
    <row r="31" spans="1:8">
      <c r="A31" s="5" t="s">
        <v>23</v>
      </c>
      <c r="B31" s="10">
        <v>72603.899999999994</v>
      </c>
      <c r="C31" s="10">
        <v>106342.39999999999</v>
      </c>
      <c r="D31" s="10">
        <v>37751.599999999999</v>
      </c>
      <c r="E31" s="11">
        <f t="shared" si="0"/>
        <v>0.51996655827028582</v>
      </c>
      <c r="F31" s="11">
        <f t="shared" si="1"/>
        <v>0.3550004513721714</v>
      </c>
      <c r="G31" s="10">
        <v>8703.9</v>
      </c>
      <c r="H31" s="10">
        <v>14209.9</v>
      </c>
    </row>
    <row r="32" spans="1:8" s="20" customFormat="1">
      <c r="A32" s="17" t="s">
        <v>24</v>
      </c>
      <c r="B32" s="18">
        <f>SUM(B33:B36)</f>
        <v>75641.999999999985</v>
      </c>
      <c r="C32" s="18">
        <f t="shared" ref="C32:D32" si="2">SUM(C33:C36)</f>
        <v>78453.900000000009</v>
      </c>
      <c r="D32" s="18">
        <f t="shared" si="2"/>
        <v>138885.9</v>
      </c>
      <c r="E32" s="19">
        <f t="shared" si="0"/>
        <v>1.8360950265725393</v>
      </c>
      <c r="F32" s="19">
        <f t="shared" si="1"/>
        <v>1.7702867543869709</v>
      </c>
      <c r="G32" s="18">
        <f>SUM(G33:G36)</f>
        <v>143114.6</v>
      </c>
      <c r="H32" s="18">
        <f>SUM(H33:H36)</f>
        <v>107231.4</v>
      </c>
    </row>
    <row r="33" spans="1:8">
      <c r="A33" s="5" t="s">
        <v>25</v>
      </c>
      <c r="B33" s="10">
        <v>52768.7</v>
      </c>
      <c r="C33" s="10">
        <v>36594.699999999997</v>
      </c>
      <c r="D33" s="10">
        <v>78257.8</v>
      </c>
      <c r="E33" s="11">
        <f t="shared" si="0"/>
        <v>1.4830344503465123</v>
      </c>
      <c r="F33" s="11">
        <f t="shared" si="1"/>
        <v>2.1385009304626084</v>
      </c>
      <c r="G33" s="10">
        <v>119210</v>
      </c>
      <c r="H33" s="43">
        <v>67466.2</v>
      </c>
    </row>
    <row r="34" spans="1:8">
      <c r="A34" s="5" t="s">
        <v>26</v>
      </c>
      <c r="B34" s="10">
        <v>13973</v>
      </c>
      <c r="C34" s="10">
        <v>33090.9</v>
      </c>
      <c r="D34" s="10">
        <v>46586</v>
      </c>
      <c r="E34" s="11">
        <f t="shared" si="0"/>
        <v>3.3340012881986687</v>
      </c>
      <c r="F34" s="11">
        <f t="shared" si="1"/>
        <v>1.4078190680821614</v>
      </c>
      <c r="G34" s="41">
        <v>15102.2</v>
      </c>
      <c r="H34" s="48">
        <v>30627.200000000001</v>
      </c>
    </row>
    <row r="35" spans="1:8">
      <c r="A35" s="5" t="s">
        <v>27</v>
      </c>
      <c r="B35" s="10">
        <v>4522.8999999999996</v>
      </c>
      <c r="C35" s="10">
        <v>4471</v>
      </c>
      <c r="D35" s="10">
        <v>9590.5</v>
      </c>
      <c r="E35" s="19">
        <f t="shared" si="0"/>
        <v>2.1204315815074399</v>
      </c>
      <c r="F35" s="19">
        <f t="shared" si="1"/>
        <v>2.1450458510400359</v>
      </c>
      <c r="G35" s="41">
        <v>4350.8</v>
      </c>
      <c r="H35" s="45">
        <v>4686.3999999999996</v>
      </c>
    </row>
    <row r="36" spans="1:8" ht="21" customHeight="1">
      <c r="A36" s="5" t="s">
        <v>28</v>
      </c>
      <c r="B36" s="40">
        <v>4377.3999999999996</v>
      </c>
      <c r="C36" s="10">
        <v>4297.3</v>
      </c>
      <c r="D36" s="10">
        <v>4451.6000000000004</v>
      </c>
      <c r="E36" s="19">
        <f t="shared" si="0"/>
        <v>1.0169507013295565</v>
      </c>
      <c r="F36" s="19">
        <f t="shared" si="1"/>
        <v>1.0359062667256185</v>
      </c>
      <c r="G36" s="41">
        <v>4451.6000000000004</v>
      </c>
      <c r="H36" s="48">
        <v>4451.6000000000004</v>
      </c>
    </row>
    <row r="37" spans="1:8" s="20" customFormat="1">
      <c r="A37" s="17" t="s">
        <v>29</v>
      </c>
      <c r="B37" s="18">
        <f>SUM(B40)</f>
        <v>2283.1999999999998</v>
      </c>
      <c r="C37" s="18">
        <f>C39+C40</f>
        <v>6353</v>
      </c>
      <c r="D37" s="18">
        <f>D39+D40</f>
        <v>3274</v>
      </c>
      <c r="E37" s="19">
        <f t="shared" si="0"/>
        <v>1.4339523475823406</v>
      </c>
      <c r="F37" s="19">
        <f t="shared" si="1"/>
        <v>0.51534708011962849</v>
      </c>
      <c r="G37" s="42">
        <f>SUM(G40)</f>
        <v>1212.0999999999999</v>
      </c>
      <c r="H37" s="47">
        <f>SUM(H40)</f>
        <v>1212.0999999999999</v>
      </c>
    </row>
    <row r="38" spans="1:8" ht="22.5" hidden="1">
      <c r="A38" s="5" t="s">
        <v>30</v>
      </c>
      <c r="B38" s="5"/>
      <c r="C38" s="10"/>
      <c r="D38" s="10"/>
      <c r="E38" s="19" t="e">
        <f t="shared" si="0"/>
        <v>#DIV/0!</v>
      </c>
      <c r="F38" s="19" t="e">
        <f t="shared" si="1"/>
        <v>#DIV/0!</v>
      </c>
      <c r="G38" s="41"/>
      <c r="H38" s="46"/>
    </row>
    <row r="39" spans="1:8" ht="24.75" customHeight="1">
      <c r="A39" s="5" t="s">
        <v>83</v>
      </c>
      <c r="B39" s="5"/>
      <c r="C39" s="10">
        <v>2061.9</v>
      </c>
      <c r="D39" s="10">
        <v>2061.9</v>
      </c>
      <c r="E39" s="19"/>
      <c r="F39" s="19">
        <f t="shared" si="1"/>
        <v>1</v>
      </c>
      <c r="G39" s="41"/>
      <c r="H39" s="46"/>
    </row>
    <row r="40" spans="1:8">
      <c r="A40" s="5" t="s">
        <v>31</v>
      </c>
      <c r="B40" s="10">
        <v>2283.1999999999998</v>
      </c>
      <c r="C40" s="10">
        <v>4291.1000000000004</v>
      </c>
      <c r="D40" s="10">
        <v>1212.0999999999999</v>
      </c>
      <c r="E40" s="11">
        <f t="shared" si="0"/>
        <v>0.53087771548703577</v>
      </c>
      <c r="F40" s="11">
        <f t="shared" si="1"/>
        <v>0.2824683647549579</v>
      </c>
      <c r="G40" s="10">
        <v>1212.0999999999999</v>
      </c>
      <c r="H40" s="44">
        <v>1212.0999999999999</v>
      </c>
    </row>
    <row r="41" spans="1:8" s="20" customFormat="1">
      <c r="A41" s="17" t="s">
        <v>32</v>
      </c>
      <c r="B41" s="18">
        <f>SUM(B42:B47)</f>
        <v>576858.5</v>
      </c>
      <c r="C41" s="18">
        <f>SUM(C42:C47)</f>
        <v>531974.1</v>
      </c>
      <c r="D41" s="18">
        <f>SUM(D42:D47)</f>
        <v>674568.70000000007</v>
      </c>
      <c r="E41" s="19">
        <f t="shared" si="0"/>
        <v>1.1693833063047525</v>
      </c>
      <c r="F41" s="19">
        <f t="shared" si="1"/>
        <v>1.268048012111868</v>
      </c>
      <c r="G41" s="18">
        <f>SUM(G42:G47)</f>
        <v>732498.6</v>
      </c>
      <c r="H41" s="18">
        <f>SUM(H42:H47)</f>
        <v>572511.5</v>
      </c>
    </row>
    <row r="42" spans="1:8">
      <c r="A42" s="5" t="s">
        <v>33</v>
      </c>
      <c r="B42" s="10">
        <v>124216.2</v>
      </c>
      <c r="C42" s="10">
        <v>127357.2</v>
      </c>
      <c r="D42" s="10">
        <v>133429.70000000001</v>
      </c>
      <c r="E42" s="11">
        <f t="shared" si="0"/>
        <v>1.0741730949747297</v>
      </c>
      <c r="F42" s="11">
        <f t="shared" si="1"/>
        <v>1.0476808535363531</v>
      </c>
      <c r="G42" s="10">
        <v>133384</v>
      </c>
      <c r="H42" s="10">
        <v>138730.5</v>
      </c>
    </row>
    <row r="43" spans="1:8">
      <c r="A43" s="5" t="s">
        <v>34</v>
      </c>
      <c r="B43" s="10">
        <v>358632.9</v>
      </c>
      <c r="C43" s="10">
        <v>298950.5</v>
      </c>
      <c r="D43" s="10">
        <v>401825.4</v>
      </c>
      <c r="E43" s="11">
        <f t="shared" si="0"/>
        <v>1.1204365243679539</v>
      </c>
      <c r="F43" s="11">
        <f t="shared" si="1"/>
        <v>1.3441201804312086</v>
      </c>
      <c r="G43" s="10">
        <v>480277.2</v>
      </c>
      <c r="H43" s="10">
        <v>319981.3</v>
      </c>
    </row>
    <row r="44" spans="1:8">
      <c r="A44" s="5" t="s">
        <v>71</v>
      </c>
      <c r="B44" s="10">
        <v>33564</v>
      </c>
      <c r="C44" s="10">
        <v>34556</v>
      </c>
      <c r="D44" s="10">
        <v>45192</v>
      </c>
      <c r="E44" s="11">
        <f>D44/B44</f>
        <v>1.346442617089739</v>
      </c>
      <c r="F44" s="11">
        <f>D44/C44</f>
        <v>1.3077902535015626</v>
      </c>
      <c r="G44" s="10">
        <v>43771.3</v>
      </c>
      <c r="H44" s="10">
        <v>38733.599999999999</v>
      </c>
    </row>
    <row r="45" spans="1:8" ht="22.5" hidden="1">
      <c r="A45" s="5" t="s">
        <v>35</v>
      </c>
      <c r="B45" s="5"/>
      <c r="C45" s="10"/>
      <c r="D45" s="10"/>
      <c r="E45" s="11" t="e">
        <f t="shared" si="0"/>
        <v>#DIV/0!</v>
      </c>
      <c r="F45" s="11" t="e">
        <f t="shared" si="1"/>
        <v>#DIV/0!</v>
      </c>
      <c r="G45" s="10"/>
      <c r="H45" s="10"/>
    </row>
    <row r="46" spans="1:8">
      <c r="A46" s="5" t="s">
        <v>70</v>
      </c>
      <c r="B46" s="10">
        <v>2074</v>
      </c>
      <c r="C46" s="10">
        <v>3976.7</v>
      </c>
      <c r="D46" s="10">
        <v>3443.9</v>
      </c>
      <c r="E46" s="11">
        <f t="shared" si="0"/>
        <v>1.6605110896817743</v>
      </c>
      <c r="F46" s="11">
        <f t="shared" si="1"/>
        <v>0.86601956396006741</v>
      </c>
      <c r="G46" s="10">
        <v>3443.9</v>
      </c>
      <c r="H46" s="10">
        <v>3443.9</v>
      </c>
    </row>
    <row r="47" spans="1:8">
      <c r="A47" s="5" t="s">
        <v>36</v>
      </c>
      <c r="B47" s="10">
        <v>58371.4</v>
      </c>
      <c r="C47" s="10">
        <v>67133.7</v>
      </c>
      <c r="D47" s="10">
        <v>90677.7</v>
      </c>
      <c r="E47" s="11">
        <f t="shared" si="0"/>
        <v>1.5534611128052436</v>
      </c>
      <c r="F47" s="11">
        <f t="shared" si="1"/>
        <v>1.3507031490890566</v>
      </c>
      <c r="G47" s="10">
        <v>71622.2</v>
      </c>
      <c r="H47" s="10">
        <v>71622.2</v>
      </c>
    </row>
    <row r="48" spans="1:8" s="20" customFormat="1">
      <c r="A48" s="17" t="s">
        <v>37</v>
      </c>
      <c r="B48" s="18">
        <f>SUM(B49:B50)</f>
        <v>139529.1</v>
      </c>
      <c r="C48" s="18">
        <f>SUM(C49:C50)</f>
        <v>177957.7</v>
      </c>
      <c r="D48" s="18">
        <f>SUM(D49:D50)</f>
        <v>111629.5</v>
      </c>
      <c r="E48" s="19">
        <f t="shared" si="0"/>
        <v>0.8000445785144461</v>
      </c>
      <c r="F48" s="19">
        <f t="shared" si="1"/>
        <v>0.6272810898320218</v>
      </c>
      <c r="G48" s="18">
        <f>SUM(G49:G50)</f>
        <v>69673.5</v>
      </c>
      <c r="H48" s="18">
        <f>SUM(H49:H50)</f>
        <v>65673.5</v>
      </c>
    </row>
    <row r="49" spans="1:8" ht="12" customHeight="1">
      <c r="A49" s="5" t="s">
        <v>38</v>
      </c>
      <c r="B49" s="10">
        <v>131316.1</v>
      </c>
      <c r="C49" s="10">
        <v>168833.7</v>
      </c>
      <c r="D49" s="10">
        <v>100763.3</v>
      </c>
      <c r="E49" s="11">
        <f t="shared" si="0"/>
        <v>0.7673339369658404</v>
      </c>
      <c r="F49" s="11">
        <f t="shared" si="1"/>
        <v>0.5968198292165604</v>
      </c>
      <c r="G49" s="10">
        <v>58807.3</v>
      </c>
      <c r="H49" s="10">
        <v>54807.3</v>
      </c>
    </row>
    <row r="50" spans="1:8" ht="11.25" customHeight="1">
      <c r="A50" s="5" t="s">
        <v>39</v>
      </c>
      <c r="B50" s="10">
        <v>8213</v>
      </c>
      <c r="C50" s="10">
        <v>9124</v>
      </c>
      <c r="D50" s="10">
        <v>10866.2</v>
      </c>
      <c r="E50" s="11">
        <f t="shared" si="0"/>
        <v>1.3230488250334835</v>
      </c>
      <c r="F50" s="11">
        <v>0</v>
      </c>
      <c r="G50" s="10">
        <v>10866.2</v>
      </c>
      <c r="H50" s="10">
        <v>10866.2</v>
      </c>
    </row>
    <row r="51" spans="1:8" s="20" customFormat="1">
      <c r="A51" s="17" t="s">
        <v>40</v>
      </c>
      <c r="B51" s="18">
        <f>SUM(B58:B59)</f>
        <v>1071</v>
      </c>
      <c r="C51" s="18">
        <f>SUM(C58:C59)</f>
        <v>987.8</v>
      </c>
      <c r="D51" s="18">
        <f>SUM(D58:D59)</f>
        <v>871.8</v>
      </c>
      <c r="E51" s="19">
        <f t="shared" si="0"/>
        <v>0.81400560224089635</v>
      </c>
      <c r="F51" s="19">
        <f t="shared" si="1"/>
        <v>0.88256732132010529</v>
      </c>
      <c r="G51" s="18">
        <f>SUM(G58:G59)</f>
        <v>1135.8</v>
      </c>
      <c r="H51" s="18">
        <f>SUM(H58:H59)</f>
        <v>1019.8</v>
      </c>
    </row>
    <row r="52" spans="1:8" hidden="1">
      <c r="A52" s="5" t="s">
        <v>41</v>
      </c>
      <c r="B52" s="5"/>
      <c r="C52" s="10"/>
      <c r="D52" s="10"/>
      <c r="E52" s="19" t="e">
        <f t="shared" si="0"/>
        <v>#DIV/0!</v>
      </c>
      <c r="F52" s="19" t="e">
        <f t="shared" si="1"/>
        <v>#DIV/0!</v>
      </c>
      <c r="G52" s="10"/>
      <c r="H52" s="24"/>
    </row>
    <row r="53" spans="1:8" hidden="1">
      <c r="A53" s="5" t="s">
        <v>42</v>
      </c>
      <c r="B53" s="5"/>
      <c r="C53" s="10"/>
      <c r="D53" s="10"/>
      <c r="E53" s="19" t="e">
        <f t="shared" si="0"/>
        <v>#DIV/0!</v>
      </c>
      <c r="F53" s="19" t="e">
        <f t="shared" si="1"/>
        <v>#DIV/0!</v>
      </c>
      <c r="G53" s="10"/>
      <c r="H53" s="24"/>
    </row>
    <row r="54" spans="1:8" ht="22.5" hidden="1">
      <c r="A54" s="5" t="s">
        <v>43</v>
      </c>
      <c r="B54" s="5"/>
      <c r="C54" s="10"/>
      <c r="D54" s="10"/>
      <c r="E54" s="19" t="e">
        <f t="shared" si="0"/>
        <v>#DIV/0!</v>
      </c>
      <c r="F54" s="19" t="e">
        <f t="shared" si="1"/>
        <v>#DIV/0!</v>
      </c>
      <c r="G54" s="10"/>
      <c r="H54" s="24"/>
    </row>
    <row r="55" spans="1:8" hidden="1">
      <c r="A55" s="5" t="s">
        <v>44</v>
      </c>
      <c r="B55" s="5"/>
      <c r="C55" s="10"/>
      <c r="D55" s="10"/>
      <c r="E55" s="19" t="e">
        <f t="shared" si="0"/>
        <v>#DIV/0!</v>
      </c>
      <c r="F55" s="19" t="e">
        <f t="shared" si="1"/>
        <v>#DIV/0!</v>
      </c>
      <c r="G55" s="10"/>
      <c r="H55" s="24"/>
    </row>
    <row r="56" spans="1:8" hidden="1">
      <c r="A56" s="5" t="s">
        <v>45</v>
      </c>
      <c r="B56" s="5"/>
      <c r="C56" s="10"/>
      <c r="D56" s="10"/>
      <c r="E56" s="19" t="e">
        <f t="shared" si="0"/>
        <v>#DIV/0!</v>
      </c>
      <c r="F56" s="19" t="e">
        <f t="shared" si="1"/>
        <v>#DIV/0!</v>
      </c>
      <c r="G56" s="10"/>
      <c r="H56" s="24"/>
    </row>
    <row r="57" spans="1:8" ht="22.5" hidden="1">
      <c r="A57" s="5" t="s">
        <v>46</v>
      </c>
      <c r="B57" s="5"/>
      <c r="C57" s="10"/>
      <c r="D57" s="10"/>
      <c r="E57" s="19" t="e">
        <f t="shared" si="0"/>
        <v>#DIV/0!</v>
      </c>
      <c r="F57" s="19" t="e">
        <f t="shared" si="1"/>
        <v>#DIV/0!</v>
      </c>
      <c r="G57" s="10"/>
      <c r="H57" s="24"/>
    </row>
    <row r="58" spans="1:8">
      <c r="A58" s="5" t="s">
        <v>47</v>
      </c>
      <c r="B58" s="10">
        <v>0</v>
      </c>
      <c r="C58" s="10">
        <v>297.8</v>
      </c>
      <c r="D58" s="10">
        <v>297.8</v>
      </c>
      <c r="E58" s="11">
        <v>0</v>
      </c>
      <c r="F58" s="11">
        <f t="shared" si="1"/>
        <v>1</v>
      </c>
      <c r="G58" s="10">
        <v>297.8</v>
      </c>
      <c r="H58" s="10">
        <v>297.8</v>
      </c>
    </row>
    <row r="59" spans="1:8">
      <c r="A59" s="5" t="s">
        <v>48</v>
      </c>
      <c r="B59" s="10">
        <v>1071</v>
      </c>
      <c r="C59" s="10">
        <v>690</v>
      </c>
      <c r="D59" s="10">
        <v>574</v>
      </c>
      <c r="E59" s="11">
        <f t="shared" si="0"/>
        <v>0.53594771241830064</v>
      </c>
      <c r="F59" s="11">
        <f t="shared" si="1"/>
        <v>0.8318840579710145</v>
      </c>
      <c r="G59" s="10">
        <v>838</v>
      </c>
      <c r="H59" s="10">
        <v>722</v>
      </c>
    </row>
    <row r="60" spans="1:8" s="20" customFormat="1">
      <c r="A60" s="17" t="s">
        <v>49</v>
      </c>
      <c r="B60" s="18">
        <f>SUM(B61:B65)</f>
        <v>15640.400000000001</v>
      </c>
      <c r="C60" s="18">
        <f>SUM(C61:C65)</f>
        <v>15651</v>
      </c>
      <c r="D60" s="18">
        <f>SUM(D61:D65)</f>
        <v>7634.2999999999993</v>
      </c>
      <c r="E60" s="19">
        <f t="shared" si="0"/>
        <v>0.48811411472852345</v>
      </c>
      <c r="F60" s="19">
        <f t="shared" si="1"/>
        <v>0.48778352820906007</v>
      </c>
      <c r="G60" s="18">
        <f>SUM(G61:G65)</f>
        <v>7634.2999999999993</v>
      </c>
      <c r="H60" s="18">
        <f>SUM(H61:H65)</f>
        <v>7634.2999999999993</v>
      </c>
    </row>
    <row r="61" spans="1:8">
      <c r="A61" s="5" t="s">
        <v>50</v>
      </c>
      <c r="B61" s="10">
        <v>1674.7</v>
      </c>
      <c r="C61" s="10">
        <v>1329.4</v>
      </c>
      <c r="D61" s="10">
        <v>1316.9</v>
      </c>
      <c r="E61" s="11">
        <f t="shared" si="0"/>
        <v>0.78634979399295402</v>
      </c>
      <c r="F61" s="11">
        <f t="shared" si="1"/>
        <v>0.99059726192267183</v>
      </c>
      <c r="G61" s="10">
        <v>1316.9</v>
      </c>
      <c r="H61" s="10">
        <v>1316.9</v>
      </c>
    </row>
    <row r="62" spans="1:8" hidden="1">
      <c r="A62" s="5" t="s">
        <v>51</v>
      </c>
      <c r="B62" s="10"/>
      <c r="C62" s="10"/>
      <c r="D62" s="10"/>
      <c r="E62" s="11"/>
      <c r="F62" s="11"/>
      <c r="G62" s="10"/>
      <c r="H62" s="24"/>
    </row>
    <row r="63" spans="1:8">
      <c r="A63" s="5" t="s">
        <v>52</v>
      </c>
      <c r="B63" s="10">
        <v>10887.9</v>
      </c>
      <c r="C63" s="10">
        <v>9704.2000000000007</v>
      </c>
      <c r="D63" s="10">
        <v>1700</v>
      </c>
      <c r="E63" s="11">
        <f t="shared" si="0"/>
        <v>0.1561366287346504</v>
      </c>
      <c r="F63" s="11">
        <f t="shared" si="1"/>
        <v>0.17518188001071699</v>
      </c>
      <c r="G63" s="10">
        <v>1700</v>
      </c>
      <c r="H63" s="10">
        <v>1700</v>
      </c>
    </row>
    <row r="64" spans="1:8" ht="12" customHeight="1">
      <c r="A64" s="5" t="s">
        <v>53</v>
      </c>
      <c r="B64" s="10">
        <v>3077.8</v>
      </c>
      <c r="C64" s="10">
        <v>4617.3999999999996</v>
      </c>
      <c r="D64" s="10">
        <v>4617.3999999999996</v>
      </c>
      <c r="E64" s="11">
        <f t="shared" si="0"/>
        <v>1.5002274351809732</v>
      </c>
      <c r="F64" s="11">
        <f t="shared" si="1"/>
        <v>1</v>
      </c>
      <c r="G64" s="10">
        <v>4617.3999999999996</v>
      </c>
      <c r="H64" s="10">
        <v>4617.3999999999996</v>
      </c>
    </row>
    <row r="65" spans="1:8" hidden="1">
      <c r="A65" s="5" t="s">
        <v>54</v>
      </c>
      <c r="B65" s="10"/>
      <c r="C65" s="10"/>
      <c r="D65" s="10"/>
      <c r="E65" s="11">
        <v>0</v>
      </c>
      <c r="F65" s="11" t="e">
        <f t="shared" si="1"/>
        <v>#DIV/0!</v>
      </c>
      <c r="G65" s="10"/>
      <c r="H65" s="10"/>
    </row>
    <row r="66" spans="1:8" s="20" customFormat="1">
      <c r="A66" s="17" t="s">
        <v>55</v>
      </c>
      <c r="B66" s="18">
        <f>SUM(B67:B68)</f>
        <v>15482.300000000001</v>
      </c>
      <c r="C66" s="18">
        <f>C67+C68+C73</f>
        <v>34294.1</v>
      </c>
      <c r="D66" s="18">
        <f>D67+D68+D73</f>
        <v>88644.4</v>
      </c>
      <c r="E66" s="19">
        <f t="shared" si="0"/>
        <v>5.7255317362407387</v>
      </c>
      <c r="F66" s="19">
        <f t="shared" si="1"/>
        <v>2.5848294604611288</v>
      </c>
      <c r="G66" s="18">
        <f>SUM(G67:G68)</f>
        <v>15885.4</v>
      </c>
      <c r="H66" s="18">
        <f>SUM(H67:H68)</f>
        <v>15885.4</v>
      </c>
    </row>
    <row r="67" spans="1:8">
      <c r="A67" s="5" t="s">
        <v>56</v>
      </c>
      <c r="B67" s="10">
        <v>11639.2</v>
      </c>
      <c r="C67" s="10">
        <v>11539.8</v>
      </c>
      <c r="D67" s="10">
        <v>14685.4</v>
      </c>
      <c r="E67" s="11">
        <f t="shared" si="0"/>
        <v>1.2617190184892431</v>
      </c>
      <c r="F67" s="11">
        <f t="shared" si="1"/>
        <v>1.2725870465692646</v>
      </c>
      <c r="G67" s="10">
        <v>14985.4</v>
      </c>
      <c r="H67" s="10">
        <v>14985.4</v>
      </c>
    </row>
    <row r="68" spans="1:8" ht="11.25" customHeight="1">
      <c r="A68" s="5" t="s">
        <v>57</v>
      </c>
      <c r="B68" s="10">
        <v>3843.1</v>
      </c>
      <c r="C68" s="10">
        <v>1200</v>
      </c>
      <c r="D68" s="10">
        <v>6948.7</v>
      </c>
      <c r="E68" s="11">
        <f t="shared" si="0"/>
        <v>1.8080976295178373</v>
      </c>
      <c r="F68" s="11">
        <f t="shared" si="1"/>
        <v>5.7905833333333332</v>
      </c>
      <c r="G68" s="10">
        <v>900</v>
      </c>
      <c r="H68" s="10">
        <v>900</v>
      </c>
    </row>
    <row r="69" spans="1:8" hidden="1">
      <c r="A69" s="5" t="s">
        <v>58</v>
      </c>
      <c r="B69" s="10"/>
      <c r="C69" s="10"/>
      <c r="D69" s="10"/>
      <c r="E69" s="11" t="e">
        <f t="shared" si="0"/>
        <v>#DIV/0!</v>
      </c>
      <c r="F69" s="19" t="e">
        <f t="shared" si="1"/>
        <v>#DIV/0!</v>
      </c>
      <c r="G69" s="10"/>
      <c r="H69" s="24"/>
    </row>
    <row r="70" spans="1:8" ht="22.5" hidden="1">
      <c r="A70" s="5" t="s">
        <v>59</v>
      </c>
      <c r="B70" s="10"/>
      <c r="C70" s="10"/>
      <c r="D70" s="10"/>
      <c r="E70" s="11" t="e">
        <f t="shared" ref="E70:E72" si="3">D70/B70</f>
        <v>#DIV/0!</v>
      </c>
      <c r="F70" s="19" t="e">
        <f t="shared" ref="F70:F79" si="4">D70/C70</f>
        <v>#DIV/0!</v>
      </c>
      <c r="G70" s="10"/>
      <c r="H70" s="24"/>
    </row>
    <row r="71" spans="1:8" s="20" customFormat="1" hidden="1">
      <c r="A71" s="17" t="s">
        <v>60</v>
      </c>
      <c r="B71" s="18">
        <f>SUM(B72)</f>
        <v>0</v>
      </c>
      <c r="C71" s="18">
        <f>SUM(C72)</f>
        <v>0</v>
      </c>
      <c r="D71" s="18">
        <f>SUM(D72)</f>
        <v>0</v>
      </c>
      <c r="E71" s="11" t="e">
        <f t="shared" si="3"/>
        <v>#DIV/0!</v>
      </c>
      <c r="F71" s="19" t="e">
        <f t="shared" si="4"/>
        <v>#DIV/0!</v>
      </c>
      <c r="G71" s="18">
        <f>SUM(G72)</f>
        <v>0</v>
      </c>
      <c r="H71" s="18">
        <f>SUM(H72)</f>
        <v>0</v>
      </c>
    </row>
    <row r="72" spans="1:8" hidden="1">
      <c r="A72" s="5" t="s">
        <v>67</v>
      </c>
      <c r="B72" s="10"/>
      <c r="C72" s="10"/>
      <c r="D72" s="10"/>
      <c r="E72" s="11" t="e">
        <f t="shared" si="3"/>
        <v>#DIV/0!</v>
      </c>
      <c r="F72" s="11" t="e">
        <f t="shared" si="4"/>
        <v>#DIV/0!</v>
      </c>
      <c r="G72" s="10"/>
      <c r="H72" s="10"/>
    </row>
    <row r="73" spans="1:8" ht="16.5" customHeight="1">
      <c r="A73" s="5" t="s">
        <v>59</v>
      </c>
      <c r="B73" s="10"/>
      <c r="C73" s="10">
        <v>21554.3</v>
      </c>
      <c r="D73" s="10">
        <v>67010.3</v>
      </c>
      <c r="E73" s="11"/>
      <c r="F73" s="11">
        <f t="shared" si="4"/>
        <v>3.1089063435138233</v>
      </c>
      <c r="G73" s="10"/>
      <c r="H73" s="10"/>
    </row>
    <row r="74" spans="1:8" s="20" customFormat="1" ht="32.450000000000003" customHeight="1">
      <c r="A74" s="17" t="s">
        <v>65</v>
      </c>
      <c r="B74" s="18">
        <f>SUM(B75:B77)</f>
        <v>49256.399999999994</v>
      </c>
      <c r="C74" s="18">
        <f>SUM(C75:C77)</f>
        <v>62703.7</v>
      </c>
      <c r="D74" s="18">
        <f>SUM(D75:D77)</f>
        <v>49550.7</v>
      </c>
      <c r="E74" s="19">
        <f>D74/B74</f>
        <v>1.0059748580895072</v>
      </c>
      <c r="F74" s="19">
        <f t="shared" si="4"/>
        <v>0.79023566392413847</v>
      </c>
      <c r="G74" s="18">
        <f>SUM(G75:G77)</f>
        <v>51357.9</v>
      </c>
      <c r="H74" s="18">
        <f>SUM(H75:H77)</f>
        <v>53233.5</v>
      </c>
    </row>
    <row r="75" spans="1:8" ht="37.5" customHeight="1">
      <c r="A75" s="5" t="s">
        <v>61</v>
      </c>
      <c r="B75" s="10">
        <v>29486.3</v>
      </c>
      <c r="C75" s="10">
        <v>31967.5</v>
      </c>
      <c r="D75" s="10">
        <v>36352.6</v>
      </c>
      <c r="E75" s="11">
        <f t="shared" ref="E75:E76" si="5">D75/B75</f>
        <v>1.2328640758589582</v>
      </c>
      <c r="F75" s="11">
        <f t="shared" si="4"/>
        <v>1.137173692030969</v>
      </c>
      <c r="G75" s="10">
        <v>38352.9</v>
      </c>
      <c r="H75" s="10">
        <v>40130.699999999997</v>
      </c>
    </row>
    <row r="76" spans="1:8" ht="9.75" customHeight="1">
      <c r="A76" s="5" t="s">
        <v>62</v>
      </c>
      <c r="B76" s="10">
        <v>19770.099999999999</v>
      </c>
      <c r="C76" s="10">
        <v>30736.2</v>
      </c>
      <c r="D76" s="10">
        <v>13198.1</v>
      </c>
      <c r="E76" s="11">
        <f t="shared" si="5"/>
        <v>0.66757881851887457</v>
      </c>
      <c r="F76" s="11">
        <f t="shared" si="4"/>
        <v>0.42939921005199083</v>
      </c>
      <c r="G76" s="10">
        <v>13005</v>
      </c>
      <c r="H76" s="10">
        <v>13102.8</v>
      </c>
    </row>
    <row r="77" spans="1:8" hidden="1">
      <c r="A77" s="5" t="s">
        <v>63</v>
      </c>
      <c r="B77" s="10"/>
      <c r="C77" s="10"/>
      <c r="D77" s="10"/>
      <c r="E77" s="11">
        <v>0</v>
      </c>
      <c r="F77" s="19">
        <v>0</v>
      </c>
      <c r="G77" s="10"/>
      <c r="H77" s="10"/>
    </row>
    <row r="78" spans="1:8" ht="13.5" thickBot="1">
      <c r="A78" s="33" t="s">
        <v>72</v>
      </c>
      <c r="B78" s="38" t="s">
        <v>78</v>
      </c>
      <c r="C78" s="10" t="s">
        <v>78</v>
      </c>
      <c r="D78" s="10" t="s">
        <v>78</v>
      </c>
      <c r="E78" s="11">
        <v>0</v>
      </c>
      <c r="F78" s="19">
        <v>0</v>
      </c>
      <c r="G78" s="18">
        <v>17433.599999999999</v>
      </c>
      <c r="H78" s="32">
        <v>29060.2</v>
      </c>
    </row>
    <row r="79" spans="1:8" ht="23.25" hidden="1" thickBot="1">
      <c r="A79" s="23" t="s">
        <v>64</v>
      </c>
      <c r="B79" s="31"/>
      <c r="C79" s="10"/>
      <c r="D79" s="10"/>
      <c r="E79" s="12"/>
      <c r="F79" s="19" t="e">
        <f t="shared" si="4"/>
        <v>#DIV/0!</v>
      </c>
      <c r="G79" s="29"/>
      <c r="H79" s="30"/>
    </row>
    <row r="80" spans="1:8">
      <c r="A80" s="6"/>
      <c r="B80" s="6"/>
      <c r="C80" s="13"/>
      <c r="D80" s="13"/>
      <c r="E80" s="14"/>
      <c r="F80" s="13"/>
      <c r="G80" s="14"/>
    </row>
  </sheetData>
  <mergeCells count="1">
    <mergeCell ref="A1:H1"/>
  </mergeCells>
  <pageMargins left="0.70866141732283472" right="0.31496062992125984" top="0.74803149606299213" bottom="0.7480314960629921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Лихоманова</dc:creator>
  <cp:lastModifiedBy>Zaika</cp:lastModifiedBy>
  <cp:lastPrinted>2022-02-01T10:12:09Z</cp:lastPrinted>
  <dcterms:created xsi:type="dcterms:W3CDTF">2016-09-09T11:17:58Z</dcterms:created>
  <dcterms:modified xsi:type="dcterms:W3CDTF">2022-02-01T10:24:14Z</dcterms:modified>
</cp:coreProperties>
</file>