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11040"/>
  </bookViews>
  <sheets>
    <sheet name="Лист1" sheetId="3" r:id="rId1"/>
  </sheets>
  <definedNames>
    <definedName name="__bookmark_4">#REF!</definedName>
    <definedName name="_xlnm.Print_Titles" localSheetId="0">Лист1!$3:$3</definedName>
  </definedNames>
  <calcPr calcId="125725" iterate="1"/>
</workbook>
</file>

<file path=xl/calcChain.xml><?xml version="1.0" encoding="utf-8"?>
<calcChain xmlns="http://schemas.openxmlformats.org/spreadsheetml/2006/main">
  <c r="B66" i="3"/>
  <c r="H66"/>
  <c r="G66"/>
  <c r="H37"/>
  <c r="G37"/>
  <c r="E69"/>
  <c r="E70"/>
  <c r="E72"/>
  <c r="E73"/>
  <c r="E59"/>
  <c r="C66"/>
  <c r="H32"/>
  <c r="G32"/>
  <c r="D66"/>
  <c r="D37"/>
  <c r="H21"/>
  <c r="G21"/>
  <c r="D21"/>
  <c r="C37" l="1"/>
  <c r="C32"/>
  <c r="D32"/>
  <c r="B32"/>
  <c r="G74"/>
  <c r="E10"/>
  <c r="F7"/>
  <c r="E7"/>
  <c r="B74"/>
  <c r="C74"/>
  <c r="C21"/>
  <c r="F44"/>
  <c r="F43"/>
  <c r="H74"/>
  <c r="D74"/>
  <c r="E44"/>
  <c r="F20"/>
  <c r="B60"/>
  <c r="G6"/>
  <c r="B21"/>
  <c r="C6"/>
  <c r="H48"/>
  <c r="H51"/>
  <c r="H60"/>
  <c r="H41"/>
  <c r="H17"/>
  <c r="H6"/>
  <c r="G60"/>
  <c r="G51"/>
  <c r="G48"/>
  <c r="G41"/>
  <c r="G17"/>
  <c r="F8"/>
  <c r="F9"/>
  <c r="F10"/>
  <c r="F11"/>
  <c r="F13"/>
  <c r="F14"/>
  <c r="F15"/>
  <c r="F16"/>
  <c r="F18"/>
  <c r="F23"/>
  <c r="F24"/>
  <c r="F25"/>
  <c r="F26"/>
  <c r="F27"/>
  <c r="F29"/>
  <c r="F30"/>
  <c r="F31"/>
  <c r="F33"/>
  <c r="F34"/>
  <c r="F35"/>
  <c r="F36"/>
  <c r="F38"/>
  <c r="F40"/>
  <c r="F42"/>
  <c r="F45"/>
  <c r="F46"/>
  <c r="F47"/>
  <c r="F49"/>
  <c r="F52"/>
  <c r="F53"/>
  <c r="F54"/>
  <c r="F55"/>
  <c r="F56"/>
  <c r="F57"/>
  <c r="F58"/>
  <c r="F59"/>
  <c r="F61"/>
  <c r="F63"/>
  <c r="F64"/>
  <c r="F65"/>
  <c r="F67"/>
  <c r="F68"/>
  <c r="F69"/>
  <c r="F70"/>
  <c r="F72"/>
  <c r="F75"/>
  <c r="F76"/>
  <c r="F79"/>
  <c r="E8"/>
  <c r="E9"/>
  <c r="E11"/>
  <c r="E14"/>
  <c r="E15"/>
  <c r="E16"/>
  <c r="E18"/>
  <c r="E22"/>
  <c r="E23"/>
  <c r="E24"/>
  <c r="E25"/>
  <c r="E26"/>
  <c r="E27"/>
  <c r="E29"/>
  <c r="E30"/>
  <c r="E31"/>
  <c r="E33"/>
  <c r="E34"/>
  <c r="E35"/>
  <c r="E36"/>
  <c r="E38"/>
  <c r="E40"/>
  <c r="E42"/>
  <c r="E43"/>
  <c r="E45"/>
  <c r="E46"/>
  <c r="E47"/>
  <c r="E49"/>
  <c r="E50"/>
  <c r="E52"/>
  <c r="E53"/>
  <c r="E54"/>
  <c r="E55"/>
  <c r="E56"/>
  <c r="E57"/>
  <c r="E61"/>
  <c r="E63"/>
  <c r="E64"/>
  <c r="E67"/>
  <c r="E68"/>
  <c r="E75"/>
  <c r="E76"/>
  <c r="B6"/>
  <c r="E71"/>
  <c r="B51"/>
  <c r="B48"/>
  <c r="B41"/>
  <c r="B37"/>
  <c r="B17"/>
  <c r="C17"/>
  <c r="F71"/>
  <c r="D60"/>
  <c r="C60"/>
  <c r="D51"/>
  <c r="C51"/>
  <c r="D48"/>
  <c r="C48"/>
  <c r="D41"/>
  <c r="D17"/>
  <c r="D6"/>
  <c r="C41"/>
  <c r="E60" l="1"/>
  <c r="B5"/>
  <c r="C5"/>
  <c r="G5"/>
  <c r="H5"/>
  <c r="D5"/>
  <c r="E51"/>
  <c r="F74"/>
  <c r="F66"/>
  <c r="F51"/>
  <c r="F37"/>
  <c r="E37"/>
  <c r="F60"/>
  <c r="F32"/>
  <c r="E17"/>
  <c r="F17"/>
  <c r="E74"/>
  <c r="F21"/>
  <c r="E66"/>
  <c r="F48"/>
  <c r="E41"/>
  <c r="E32"/>
  <c r="E6"/>
  <c r="F6"/>
  <c r="E48"/>
  <c r="F41"/>
  <c r="E21"/>
  <c r="E5" l="1"/>
  <c r="F5"/>
</calcChain>
</file>

<file path=xl/sharedStrings.xml><?xml version="1.0" encoding="utf-8"?>
<sst xmlns="http://schemas.openxmlformats.org/spreadsheetml/2006/main" count="91" uniqueCount="84">
  <si>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</si>
  <si>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</si>
  <si>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</si>
  <si>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</si>
  <si>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</si>
  <si>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</si>
  <si>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</si>
  <si>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</si>
  <si>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</si>
  <si>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</si>
  <si>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</si>
  <si>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</si>
  <si>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</si>
  <si>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</si>
  <si>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</si>
  <si>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</si>
  <si>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</si>
  <si>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</si>
  <si>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</si>
  <si>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</si>
  <si>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</si>
  <si>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</si>
  <si>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</si>
  <si>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</si>
  <si>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</si>
  <si>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</si>
  <si>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</si>
  <si>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</si>
  <si>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</si>
  <si>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</si>
  <si>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</si>
  <si>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</si>
  <si>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</si>
  <si>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</si>
  <si>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</si>
  <si>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</si>
  <si>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</si>
  <si>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</si>
  <si>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</si>
  <si>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</si>
  <si>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</si>
  <si>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</si>
  <si>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</si>
  <si>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</si>
  <si>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</si>
  <si>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</si>
  <si>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</si>
  <si>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</si>
  <si>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</si>
  <si>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</si>
  <si>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</si>
  <si>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</si>
  <si>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</si>
  <si>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</si>
  <si>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</si>
  <si>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</si>
  <si>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</si>
  <si>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</si>
  <si>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</si>
  <si>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</si>
  <si>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</si>
  <si>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</si>
  <si>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</si>
  <si>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</si>
  <si>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</si>
  <si>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</si>
  <si>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</si>
  <si>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</si>
  <si>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</si>
  <si>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Дополнительное образование детей</t>
  </si>
  <si>
    <t>Условно утверждаемые расходы</t>
  </si>
  <si>
    <t>2024 год</t>
  </si>
  <si>
    <t>х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</si>
  <si>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</si>
  <si>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</si>
  <si>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Сбор, удаление отходов и очистка сточных вод</t>
  </si>
  <si>
    <t>Бюджетные назначения на 2023 год (проект)</t>
  </si>
  <si>
    <t>2025 год</t>
  </si>
  <si>
    <t>Ожидаемое исполнение  за 2022 год</t>
  </si>
  <si>
    <t xml:space="preserve">Отношение 2023г к 2021г </t>
  </si>
  <si>
    <t>Отношение 2023г к 2022г</t>
  </si>
  <si>
    <t>Молодежная политика и оздоровление детей</t>
  </si>
  <si>
    <t>Исполнение за 2021 год</t>
  </si>
  <si>
    <t>Сведения о расходах  районного бюджета по разделам и подразделам классификации расходов на 2023 год и плановый период 2024-2025 гг в сравнении с ожидаемым исполнением 2022 года и отчетом за 2021 года</t>
  </si>
</sst>
</file>

<file path=xl/styles.xml><?xml version="1.0" encoding="utf-8"?>
<styleSheet xmlns="http://schemas.openxmlformats.org/spreadsheetml/2006/main">
  <numFmts count="2">
    <numFmt numFmtId="164" formatCode="&quot;&quot;###,##0.00"/>
    <numFmt numFmtId="165" formatCode="0.0%"/>
  </numFmts>
  <fonts count="9">
    <font>
      <sz val="10"/>
      <name val="Arial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center" vertical="center" wrapText="1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20" zoomScaleNormal="12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42.7109375" customWidth="1"/>
    <col min="2" max="2" width="11.28515625" customWidth="1"/>
    <col min="3" max="3" width="10.28515625" style="15" customWidth="1"/>
    <col min="4" max="4" width="11" style="15" customWidth="1"/>
    <col min="5" max="5" width="12.28515625" style="16" customWidth="1"/>
    <col min="6" max="6" width="10.28515625" style="15" customWidth="1"/>
    <col min="7" max="7" width="10.28515625" style="16" customWidth="1"/>
    <col min="8" max="8" width="10.28515625" customWidth="1"/>
  </cols>
  <sheetData>
    <row r="1" spans="1:9" ht="37.15" customHeight="1">
      <c r="A1" s="49" t="s">
        <v>83</v>
      </c>
      <c r="B1" s="49"/>
      <c r="C1" s="49"/>
      <c r="D1" s="49"/>
      <c r="E1" s="49"/>
      <c r="F1" s="49"/>
      <c r="G1" s="49"/>
      <c r="H1" s="49"/>
    </row>
    <row r="2" spans="1:9" ht="12" customHeight="1">
      <c r="A2" s="1"/>
      <c r="B2" s="21"/>
      <c r="C2" s="2"/>
      <c r="D2" s="2"/>
      <c r="E2" s="7"/>
      <c r="F2" s="2"/>
      <c r="G2" s="7"/>
      <c r="H2" s="7" t="s">
        <v>65</v>
      </c>
    </row>
    <row r="3" spans="1:9" ht="48.75" customHeight="1">
      <c r="A3" s="3" t="s">
        <v>0</v>
      </c>
      <c r="B3" s="22" t="s">
        <v>82</v>
      </c>
      <c r="C3" s="3" t="s">
        <v>78</v>
      </c>
      <c r="D3" s="3" t="s">
        <v>76</v>
      </c>
      <c r="E3" s="8" t="s">
        <v>79</v>
      </c>
      <c r="F3" s="8" t="s">
        <v>80</v>
      </c>
      <c r="G3" s="8" t="s">
        <v>71</v>
      </c>
      <c r="H3" s="26" t="s">
        <v>77</v>
      </c>
    </row>
    <row r="4" spans="1:9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9" s="20" customFormat="1" ht="24" customHeight="1">
      <c r="A5" s="34" t="s">
        <v>67</v>
      </c>
      <c r="B5" s="27">
        <f>B6+B17+B21+B32+B37+B41+B48+B51+B60+B66+B71+B74</f>
        <v>1143171.5</v>
      </c>
      <c r="C5" s="18">
        <f>C6+C17+C21+C32+C37+C41+C48+C51+C60+C66+C71+C74</f>
        <v>1363415.2999999998</v>
      </c>
      <c r="D5" s="18">
        <f>D6+D17+D21+D32+D37+D41+D48+D51+D60+D66+D71+D74</f>
        <v>1540852</v>
      </c>
      <c r="E5" s="19">
        <f>D5/B5</f>
        <v>1.3478747502015227</v>
      </c>
      <c r="F5" s="19">
        <f>D5/C5</f>
        <v>1.130141344313798</v>
      </c>
      <c r="G5" s="18">
        <f>G6+G17+G21+G32+G37+G41+G48+G51+G60+G66+G71+G74+G78</f>
        <v>1203902.6000000001</v>
      </c>
      <c r="H5" s="18">
        <f>H6+H17+H21+H32+H37+H41+H48+H51+H60+H66+H71+H74+H78</f>
        <v>1059415.4000000001</v>
      </c>
    </row>
    <row r="6" spans="1:9" s="20" customFormat="1">
      <c r="A6" s="17" t="s">
        <v>2</v>
      </c>
      <c r="B6" s="18">
        <f>SUM(B7:B14)</f>
        <v>73937.7</v>
      </c>
      <c r="C6" s="18">
        <f>SUM(C7:C14)</f>
        <v>85307.900000000009</v>
      </c>
      <c r="D6" s="18">
        <f>SUM(D7:D14)</f>
        <v>99225.400000000009</v>
      </c>
      <c r="E6" s="19">
        <f t="shared" ref="E6:E69" si="0">D6/B6</f>
        <v>1.3420136141643575</v>
      </c>
      <c r="F6" s="19">
        <f t="shared" ref="F6:F69" si="1">D6/C6</f>
        <v>1.1631443277820694</v>
      </c>
      <c r="G6" s="18">
        <f>SUM(G7:G14)</f>
        <v>91216.5</v>
      </c>
      <c r="H6" s="18">
        <f>SUM(H7:H14)</f>
        <v>91387.8</v>
      </c>
    </row>
    <row r="7" spans="1:9" ht="24" customHeight="1">
      <c r="A7" s="5" t="s">
        <v>68</v>
      </c>
      <c r="B7" s="10">
        <v>2200.1</v>
      </c>
      <c r="C7" s="10">
        <v>2118.6</v>
      </c>
      <c r="D7" s="10">
        <v>2227.3000000000002</v>
      </c>
      <c r="E7" s="11">
        <f>D7/B7</f>
        <v>1.0123630744057091</v>
      </c>
      <c r="F7" s="11">
        <f>D7/C7</f>
        <v>1.0513074671953178</v>
      </c>
      <c r="G7" s="10">
        <v>2227.3000000000002</v>
      </c>
      <c r="H7" s="10">
        <v>2227.3000000000002</v>
      </c>
    </row>
    <row r="8" spans="1:9" ht="35.25" customHeight="1">
      <c r="A8" s="5" t="s">
        <v>3</v>
      </c>
      <c r="B8" s="10">
        <v>2275.1</v>
      </c>
      <c r="C8" s="10">
        <v>2405.3000000000002</v>
      </c>
      <c r="D8" s="10">
        <v>2960.9</v>
      </c>
      <c r="E8" s="11">
        <f t="shared" si="0"/>
        <v>1.3014372994593646</v>
      </c>
      <c r="F8" s="11">
        <f t="shared" si="1"/>
        <v>1.2309898973101068</v>
      </c>
      <c r="G8" s="10">
        <v>2960.9</v>
      </c>
      <c r="H8" s="10">
        <v>2960.9</v>
      </c>
    </row>
    <row r="9" spans="1:9" ht="34.5" customHeight="1">
      <c r="A9" s="5" t="s">
        <v>4</v>
      </c>
      <c r="B9" s="10">
        <v>34716</v>
      </c>
      <c r="C9" s="10">
        <v>37770.6</v>
      </c>
      <c r="D9" s="10">
        <v>38659.9</v>
      </c>
      <c r="E9" s="11">
        <f t="shared" si="0"/>
        <v>1.1136046779582902</v>
      </c>
      <c r="F9" s="11">
        <f t="shared" si="1"/>
        <v>1.0235447676234957</v>
      </c>
      <c r="G9" s="10">
        <v>38661.599999999999</v>
      </c>
      <c r="H9" s="10">
        <v>38664</v>
      </c>
    </row>
    <row r="10" spans="1:9" ht="15" customHeight="1">
      <c r="A10" s="5" t="s">
        <v>5</v>
      </c>
      <c r="B10" s="10">
        <v>10.1</v>
      </c>
      <c r="C10" s="10">
        <v>30.6</v>
      </c>
      <c r="D10" s="10">
        <v>0.9</v>
      </c>
      <c r="E10" s="11">
        <f t="shared" si="0"/>
        <v>8.9108910891089119E-2</v>
      </c>
      <c r="F10" s="11">
        <f t="shared" si="1"/>
        <v>2.9411764705882353E-2</v>
      </c>
      <c r="G10" s="10">
        <v>0.9</v>
      </c>
      <c r="H10" s="10">
        <v>0.9</v>
      </c>
    </row>
    <row r="11" spans="1:9" ht="34.5" customHeight="1">
      <c r="A11" s="5" t="s">
        <v>6</v>
      </c>
      <c r="B11" s="10">
        <v>7783.3</v>
      </c>
      <c r="C11" s="10">
        <v>8098.8</v>
      </c>
      <c r="D11" s="10">
        <v>8747.9</v>
      </c>
      <c r="E11" s="11">
        <f t="shared" si="0"/>
        <v>1.1239320082741253</v>
      </c>
      <c r="F11" s="11">
        <f t="shared" si="1"/>
        <v>1.080147676198943</v>
      </c>
      <c r="G11" s="10">
        <v>8747.9</v>
      </c>
      <c r="H11" s="10">
        <v>8747.9</v>
      </c>
    </row>
    <row r="12" spans="1:9" hidden="1">
      <c r="A12" s="5" t="s">
        <v>7</v>
      </c>
      <c r="B12" s="10"/>
      <c r="C12" s="10"/>
      <c r="D12" s="10"/>
      <c r="E12" s="11"/>
      <c r="F12" s="11"/>
      <c r="G12" s="10"/>
      <c r="H12" s="25"/>
    </row>
    <row r="13" spans="1:9" ht="16.5" customHeight="1">
      <c r="A13" s="5" t="s">
        <v>8</v>
      </c>
      <c r="B13" s="10">
        <v>0</v>
      </c>
      <c r="C13" s="10">
        <v>2713.8</v>
      </c>
      <c r="D13" s="10">
        <v>9500</v>
      </c>
      <c r="E13" s="11">
        <v>0</v>
      </c>
      <c r="F13" s="11">
        <f t="shared" si="1"/>
        <v>3.5006264278870955</v>
      </c>
      <c r="G13" s="10">
        <v>3000</v>
      </c>
      <c r="H13" s="37">
        <v>3000</v>
      </c>
      <c r="I13" s="36"/>
    </row>
    <row r="14" spans="1:9" ht="18.75" customHeight="1">
      <c r="A14" s="5" t="s">
        <v>9</v>
      </c>
      <c r="B14" s="10">
        <v>26953.1</v>
      </c>
      <c r="C14" s="10">
        <v>32170.2</v>
      </c>
      <c r="D14" s="10">
        <v>37128.5</v>
      </c>
      <c r="E14" s="11">
        <f t="shared" si="0"/>
        <v>1.3775224371222605</v>
      </c>
      <c r="F14" s="11">
        <f t="shared" si="1"/>
        <v>1.1541271114261025</v>
      </c>
      <c r="G14" s="10">
        <v>35617.9</v>
      </c>
      <c r="H14" s="10">
        <v>35786.800000000003</v>
      </c>
    </row>
    <row r="15" spans="1:9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4"/>
      <c r="H15" s="25"/>
    </row>
    <row r="16" spans="1:9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s="20" customFormat="1" ht="24" customHeight="1">
      <c r="A17" s="17" t="s">
        <v>12</v>
      </c>
      <c r="B17" s="18">
        <f>SUM(B18:B20)</f>
        <v>4284.2</v>
      </c>
      <c r="C17" s="18">
        <f>SUM(C18:C20)</f>
        <v>5012.7</v>
      </c>
      <c r="D17" s="18">
        <f>SUM(D18:D20)</f>
        <v>5935.8</v>
      </c>
      <c r="E17" s="19">
        <f t="shared" si="0"/>
        <v>1.3855095467065031</v>
      </c>
      <c r="F17" s="19">
        <f t="shared" si="1"/>
        <v>1.1841522532766773</v>
      </c>
      <c r="G17" s="18">
        <f>SUM(G18:G20)</f>
        <v>4804</v>
      </c>
      <c r="H17" s="18">
        <f>SUM(H18:H20)</f>
        <v>4804</v>
      </c>
    </row>
    <row r="18" spans="1:8" ht="18" hidden="1" customHeight="1">
      <c r="A18" s="5" t="s">
        <v>74</v>
      </c>
      <c r="B18" s="10"/>
      <c r="C18" s="10"/>
      <c r="D18" s="10"/>
      <c r="E18" s="11" t="e">
        <f t="shared" si="0"/>
        <v>#DIV/0!</v>
      </c>
      <c r="F18" s="11" t="e">
        <f t="shared" si="1"/>
        <v>#DIV/0!</v>
      </c>
      <c r="G18" s="10"/>
      <c r="H18" s="10"/>
    </row>
    <row r="19" spans="1:8" ht="36.75" customHeight="1">
      <c r="A19" s="5" t="s">
        <v>73</v>
      </c>
      <c r="B19" s="10">
        <v>3103</v>
      </c>
      <c r="C19" s="10">
        <v>3639.1</v>
      </c>
      <c r="D19" s="10">
        <v>3625.5</v>
      </c>
      <c r="E19" s="11">
        <v>0</v>
      </c>
      <c r="F19" s="11">
        <v>0</v>
      </c>
      <c r="G19" s="10">
        <v>3625.5</v>
      </c>
      <c r="H19" s="10">
        <v>3625.5</v>
      </c>
    </row>
    <row r="20" spans="1:8" ht="24.75" customHeight="1">
      <c r="A20" s="5" t="s">
        <v>13</v>
      </c>
      <c r="B20" s="10">
        <v>1181.2</v>
      </c>
      <c r="C20" s="10">
        <v>1373.6</v>
      </c>
      <c r="D20" s="10">
        <v>2310.3000000000002</v>
      </c>
      <c r="E20" s="11">
        <v>0</v>
      </c>
      <c r="F20" s="11">
        <f t="shared" si="1"/>
        <v>1.6819306930693072</v>
      </c>
      <c r="G20" s="10">
        <v>1178.5</v>
      </c>
      <c r="H20" s="10">
        <v>1178.5</v>
      </c>
    </row>
    <row r="21" spans="1:8" s="20" customFormat="1" ht="15" customHeight="1">
      <c r="A21" s="17" t="s">
        <v>14</v>
      </c>
      <c r="B21" s="18">
        <f>SUM(B22:B31)</f>
        <v>181761.3</v>
      </c>
      <c r="C21" s="18">
        <f>SUM(C28:C31)</f>
        <v>163770.20000000001</v>
      </c>
      <c r="D21" s="18">
        <f>SUM(D28:D31)</f>
        <v>60824.899999999994</v>
      </c>
      <c r="E21" s="19">
        <f t="shared" si="0"/>
        <v>0.33464164263789925</v>
      </c>
      <c r="F21" s="19">
        <f t="shared" si="1"/>
        <v>0.37140395505409401</v>
      </c>
      <c r="G21" s="18">
        <f>SUM(G28:G31)</f>
        <v>56346.799999999996</v>
      </c>
      <c r="H21" s="18">
        <f>SUM(H28:H31)</f>
        <v>56346.799999999996</v>
      </c>
    </row>
    <row r="22" spans="1:8" hidden="1">
      <c r="A22" s="5" t="s">
        <v>15</v>
      </c>
      <c r="B22" s="10"/>
      <c r="C22" s="10"/>
      <c r="D22" s="10"/>
      <c r="E22" s="19" t="e">
        <f t="shared" si="0"/>
        <v>#DIV/0!</v>
      </c>
      <c r="F22" s="19"/>
      <c r="G22" s="10"/>
      <c r="H22" s="25"/>
    </row>
    <row r="23" spans="1:8" hidden="1">
      <c r="A23" s="5" t="s">
        <v>16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5"/>
    </row>
    <row r="24" spans="1:8" hidden="1">
      <c r="A24" s="5" t="s">
        <v>17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5"/>
    </row>
    <row r="25" spans="1:8" hidden="1">
      <c r="A25" s="5" t="s">
        <v>18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5"/>
    </row>
    <row r="26" spans="1:8" hidden="1">
      <c r="A26" s="5" t="s">
        <v>19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idden="1">
      <c r="A27" s="5" t="s">
        <v>20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6.5" customHeight="1">
      <c r="A28" s="5" t="s">
        <v>18</v>
      </c>
      <c r="B28" s="10">
        <v>1364.7</v>
      </c>
      <c r="C28" s="10">
        <v>1530.8</v>
      </c>
      <c r="D28" s="10">
        <v>1550</v>
      </c>
      <c r="E28" s="19">
        <v>0</v>
      </c>
      <c r="F28" s="19">
        <v>0</v>
      </c>
      <c r="G28" s="10">
        <v>1550</v>
      </c>
      <c r="H28" s="39">
        <v>1550</v>
      </c>
    </row>
    <row r="29" spans="1:8">
      <c r="A29" s="5" t="s">
        <v>21</v>
      </c>
      <c r="B29" s="10">
        <v>5118.2</v>
      </c>
      <c r="C29" s="10">
        <v>6375.7</v>
      </c>
      <c r="D29" s="10">
        <v>5276.6</v>
      </c>
      <c r="E29" s="11">
        <f t="shared" si="0"/>
        <v>1.0309483802899457</v>
      </c>
      <c r="F29" s="11">
        <f t="shared" si="1"/>
        <v>0.82761108584155474</v>
      </c>
      <c r="G29" s="10">
        <v>5276.6</v>
      </c>
      <c r="H29" s="10">
        <v>5276.6</v>
      </c>
    </row>
    <row r="30" spans="1:8" ht="15" customHeight="1">
      <c r="A30" s="5" t="s">
        <v>22</v>
      </c>
      <c r="B30" s="10">
        <v>73018.8</v>
      </c>
      <c r="C30" s="10">
        <v>114765.1</v>
      </c>
      <c r="D30" s="10">
        <v>44559.199999999997</v>
      </c>
      <c r="E30" s="11">
        <f t="shared" si="0"/>
        <v>0.61024284156956832</v>
      </c>
      <c r="F30" s="11">
        <f t="shared" si="1"/>
        <v>0.3882643765395577</v>
      </c>
      <c r="G30" s="10">
        <v>43559.199999999997</v>
      </c>
      <c r="H30" s="10">
        <v>43559.199999999997</v>
      </c>
    </row>
    <row r="31" spans="1:8" ht="15" customHeight="1">
      <c r="A31" s="5" t="s">
        <v>23</v>
      </c>
      <c r="B31" s="10">
        <v>102259.6</v>
      </c>
      <c r="C31" s="10">
        <v>41098.6</v>
      </c>
      <c r="D31" s="10">
        <v>9439.1</v>
      </c>
      <c r="E31" s="11">
        <f t="shared" si="0"/>
        <v>9.230527011644872E-2</v>
      </c>
      <c r="F31" s="11">
        <f t="shared" si="1"/>
        <v>0.22966962378280528</v>
      </c>
      <c r="G31" s="10">
        <v>5961</v>
      </c>
      <c r="H31" s="10">
        <v>5961</v>
      </c>
    </row>
    <row r="32" spans="1:8" s="20" customFormat="1" ht="15.75" customHeight="1">
      <c r="A32" s="17" t="s">
        <v>24</v>
      </c>
      <c r="B32" s="18">
        <f>SUM(B33:B36)</f>
        <v>78595</v>
      </c>
      <c r="C32" s="18">
        <f t="shared" ref="C32:D32" si="2">SUM(C33:C36)</f>
        <v>179014.9</v>
      </c>
      <c r="D32" s="18">
        <f t="shared" si="2"/>
        <v>349427</v>
      </c>
      <c r="E32" s="19">
        <f t="shared" si="0"/>
        <v>4.4459189515872515</v>
      </c>
      <c r="F32" s="19">
        <f t="shared" si="1"/>
        <v>1.9519436650245316</v>
      </c>
      <c r="G32" s="18">
        <f>SUM(G33:G36)</f>
        <v>122102.20000000001</v>
      </c>
      <c r="H32" s="18">
        <f>SUM(H33:H36)</f>
        <v>28305.399999999998</v>
      </c>
    </row>
    <row r="33" spans="1:8" ht="15" customHeight="1">
      <c r="A33" s="5" t="s">
        <v>25</v>
      </c>
      <c r="B33" s="10">
        <v>35798.199999999997</v>
      </c>
      <c r="C33" s="10">
        <v>135149.79999999999</v>
      </c>
      <c r="D33" s="10">
        <v>309333.7</v>
      </c>
      <c r="E33" s="11">
        <f t="shared" si="0"/>
        <v>8.6410406109804416</v>
      </c>
      <c r="F33" s="11">
        <f t="shared" si="1"/>
        <v>2.2888209971453901</v>
      </c>
      <c r="G33" s="10">
        <v>96562.6</v>
      </c>
      <c r="H33" s="43">
        <v>9730</v>
      </c>
    </row>
    <row r="34" spans="1:8" ht="15.75" customHeight="1">
      <c r="A34" s="5" t="s">
        <v>26</v>
      </c>
      <c r="B34" s="10">
        <v>34282.199999999997</v>
      </c>
      <c r="C34" s="10">
        <v>29613.4</v>
      </c>
      <c r="D34" s="10">
        <v>21805.200000000001</v>
      </c>
      <c r="E34" s="11">
        <f t="shared" si="0"/>
        <v>0.63605019514500238</v>
      </c>
      <c r="F34" s="11">
        <f t="shared" si="1"/>
        <v>0.73632882411340805</v>
      </c>
      <c r="G34" s="41">
        <v>18917.599999999999</v>
      </c>
      <c r="H34" s="46">
        <v>13417.6</v>
      </c>
    </row>
    <row r="35" spans="1:8" ht="17.25" customHeight="1">
      <c r="A35" s="5" t="s">
        <v>27</v>
      </c>
      <c r="B35" s="10">
        <v>4091.1</v>
      </c>
      <c r="C35" s="10">
        <v>9700.1</v>
      </c>
      <c r="D35" s="10">
        <v>13130.3</v>
      </c>
      <c r="E35" s="19">
        <f t="shared" si="0"/>
        <v>3.2094791131969398</v>
      </c>
      <c r="F35" s="19">
        <f t="shared" si="1"/>
        <v>1.3536252203585528</v>
      </c>
      <c r="G35" s="41">
        <v>1464.2</v>
      </c>
      <c r="H35" s="47">
        <v>0</v>
      </c>
    </row>
    <row r="36" spans="1:8" ht="24" customHeight="1">
      <c r="A36" s="5" t="s">
        <v>28</v>
      </c>
      <c r="B36" s="40">
        <v>4423.5</v>
      </c>
      <c r="C36" s="10">
        <v>4551.6000000000004</v>
      </c>
      <c r="D36" s="10">
        <v>5157.8</v>
      </c>
      <c r="E36" s="19">
        <f t="shared" si="0"/>
        <v>1.1659997739346672</v>
      </c>
      <c r="F36" s="19">
        <f t="shared" si="1"/>
        <v>1.1331839353194482</v>
      </c>
      <c r="G36" s="41">
        <v>5157.8</v>
      </c>
      <c r="H36" s="46">
        <v>5157.8</v>
      </c>
    </row>
    <row r="37" spans="1:8" s="20" customFormat="1" ht="17.25" customHeight="1">
      <c r="A37" s="17" t="s">
        <v>29</v>
      </c>
      <c r="B37" s="18">
        <f>SUM(B40)</f>
        <v>1995.5</v>
      </c>
      <c r="C37" s="18">
        <f>C39+C40</f>
        <v>2209.8000000000002</v>
      </c>
      <c r="D37" s="18">
        <f>D39+D40</f>
        <v>7301.7000000000007</v>
      </c>
      <c r="E37" s="19">
        <f t="shared" si="0"/>
        <v>3.6590829366073669</v>
      </c>
      <c r="F37" s="19">
        <f t="shared" si="1"/>
        <v>3.3042356774368722</v>
      </c>
      <c r="G37" s="42">
        <f>G39+G40</f>
        <v>6634.4</v>
      </c>
      <c r="H37" s="42">
        <f>H39+H40</f>
        <v>3239.8</v>
      </c>
    </row>
    <row r="38" spans="1:8" ht="22.5" hidden="1">
      <c r="A38" s="5" t="s">
        <v>30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41"/>
      <c r="H38" s="45"/>
    </row>
    <row r="39" spans="1:8" ht="24.75" customHeight="1">
      <c r="A39" s="5" t="s">
        <v>75</v>
      </c>
      <c r="B39" s="48">
        <v>0</v>
      </c>
      <c r="C39" s="10">
        <v>0</v>
      </c>
      <c r="D39" s="10">
        <v>2061.9</v>
      </c>
      <c r="E39" s="19"/>
      <c r="F39" s="19"/>
      <c r="G39" s="41">
        <v>3394.6</v>
      </c>
      <c r="H39" s="47">
        <v>0</v>
      </c>
    </row>
    <row r="40" spans="1:8" ht="22.5">
      <c r="A40" s="5" t="s">
        <v>30</v>
      </c>
      <c r="B40" s="10">
        <v>1995.5</v>
      </c>
      <c r="C40" s="10">
        <v>2209.8000000000002</v>
      </c>
      <c r="D40" s="10">
        <v>5239.8</v>
      </c>
      <c r="E40" s="11">
        <f t="shared" si="0"/>
        <v>2.6258080681533453</v>
      </c>
      <c r="F40" s="11">
        <f t="shared" si="1"/>
        <v>2.3711648112951398</v>
      </c>
      <c r="G40" s="10">
        <v>3239.8</v>
      </c>
      <c r="H40" s="44">
        <v>3239.8</v>
      </c>
    </row>
    <row r="41" spans="1:8" s="20" customFormat="1" ht="15" customHeight="1">
      <c r="A41" s="17" t="s">
        <v>31</v>
      </c>
      <c r="B41" s="18">
        <f>SUM(B42:B47)</f>
        <v>519664.80000000005</v>
      </c>
      <c r="C41" s="18">
        <f>SUM(C42:C47)</f>
        <v>713382.9</v>
      </c>
      <c r="D41" s="18">
        <f>SUM(D42:D47)</f>
        <v>752460.89999999991</v>
      </c>
      <c r="E41" s="19">
        <f t="shared" si="0"/>
        <v>1.4479735783528147</v>
      </c>
      <c r="F41" s="19">
        <f t="shared" si="1"/>
        <v>1.0547784366572284</v>
      </c>
      <c r="G41" s="18">
        <f>SUM(G42:G47)</f>
        <v>663689.5</v>
      </c>
      <c r="H41" s="18">
        <f>SUM(H42:H47)</f>
        <v>670304.30000000005</v>
      </c>
    </row>
    <row r="42" spans="1:8" ht="15.75" customHeight="1">
      <c r="A42" s="5" t="s">
        <v>32</v>
      </c>
      <c r="B42" s="10">
        <v>126475.1</v>
      </c>
      <c r="C42" s="10">
        <v>144865.4</v>
      </c>
      <c r="D42" s="10">
        <v>154214.1</v>
      </c>
      <c r="E42" s="11">
        <f t="shared" si="0"/>
        <v>1.2193238036577951</v>
      </c>
      <c r="F42" s="11">
        <f t="shared" si="1"/>
        <v>1.0645336981777569</v>
      </c>
      <c r="G42" s="10">
        <v>164789.6</v>
      </c>
      <c r="H42" s="10">
        <v>167762.4</v>
      </c>
    </row>
    <row r="43" spans="1:8" ht="15" customHeight="1">
      <c r="A43" s="5" t="s">
        <v>33</v>
      </c>
      <c r="B43" s="10">
        <v>286518.2</v>
      </c>
      <c r="C43" s="10">
        <v>436453.7</v>
      </c>
      <c r="D43" s="10">
        <v>473899.1</v>
      </c>
      <c r="E43" s="11">
        <f t="shared" si="0"/>
        <v>1.6539930098681339</v>
      </c>
      <c r="F43" s="11">
        <f t="shared" si="1"/>
        <v>1.0857946673381391</v>
      </c>
      <c r="G43" s="10">
        <v>375329.9</v>
      </c>
      <c r="H43" s="10">
        <v>375778.2</v>
      </c>
    </row>
    <row r="44" spans="1:8" ht="15" customHeight="1">
      <c r="A44" s="5" t="s">
        <v>69</v>
      </c>
      <c r="B44" s="10">
        <v>36299.800000000003</v>
      </c>
      <c r="C44" s="10">
        <v>46310.5</v>
      </c>
      <c r="D44" s="10">
        <v>51262.2</v>
      </c>
      <c r="E44" s="11">
        <f>D44/B44</f>
        <v>1.4121895988407647</v>
      </c>
      <c r="F44" s="11">
        <f>D44/C44</f>
        <v>1.10692391574265</v>
      </c>
      <c r="G44" s="10">
        <v>49033.9</v>
      </c>
      <c r="H44" s="10">
        <v>50611.3</v>
      </c>
    </row>
    <row r="45" spans="1:8" ht="22.5" hidden="1">
      <c r="A45" s="5" t="s">
        <v>34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 ht="14.25" customHeight="1">
      <c r="A46" s="5" t="s">
        <v>81</v>
      </c>
      <c r="B46" s="10">
        <v>3943.9</v>
      </c>
      <c r="C46" s="10">
        <v>3869.9</v>
      </c>
      <c r="D46" s="10">
        <v>4179.7</v>
      </c>
      <c r="E46" s="11">
        <f t="shared" si="0"/>
        <v>1.0597885341920434</v>
      </c>
      <c r="F46" s="11">
        <f t="shared" si="1"/>
        <v>1.080053748158867</v>
      </c>
      <c r="G46" s="10">
        <v>4382.6000000000004</v>
      </c>
      <c r="H46" s="10">
        <v>4389.6000000000004</v>
      </c>
    </row>
    <row r="47" spans="1:8" ht="15.75" customHeight="1">
      <c r="A47" s="5" t="s">
        <v>35</v>
      </c>
      <c r="B47" s="10">
        <v>66427.8</v>
      </c>
      <c r="C47" s="10">
        <v>81883.399999999994</v>
      </c>
      <c r="D47" s="10">
        <v>68905.8</v>
      </c>
      <c r="E47" s="11">
        <f t="shared" si="0"/>
        <v>1.0373036590102336</v>
      </c>
      <c r="F47" s="11">
        <f t="shared" si="1"/>
        <v>0.84151122205477558</v>
      </c>
      <c r="G47" s="10">
        <v>70153.5</v>
      </c>
      <c r="H47" s="10">
        <v>71762.8</v>
      </c>
    </row>
    <row r="48" spans="1:8" s="20" customFormat="1" ht="15.75" customHeight="1">
      <c r="A48" s="17" t="s">
        <v>36</v>
      </c>
      <c r="B48" s="18">
        <f>SUM(B49:B50)</f>
        <v>166517.6</v>
      </c>
      <c r="C48" s="18">
        <f>SUM(C49:C50)</f>
        <v>113623.2</v>
      </c>
      <c r="D48" s="18">
        <f>SUM(D49:D50)</f>
        <v>111223.40000000001</v>
      </c>
      <c r="E48" s="19">
        <f t="shared" si="0"/>
        <v>0.66793780357151444</v>
      </c>
      <c r="F48" s="19">
        <f t="shared" si="1"/>
        <v>0.97887931337966205</v>
      </c>
      <c r="G48" s="18">
        <f>SUM(G49:G50)</f>
        <v>88622.8</v>
      </c>
      <c r="H48" s="18">
        <f>SUM(H49:H50)</f>
        <v>83061.2</v>
      </c>
    </row>
    <row r="49" spans="1:8" ht="14.25" customHeight="1">
      <c r="A49" s="5" t="s">
        <v>37</v>
      </c>
      <c r="B49" s="10">
        <v>156826.20000000001</v>
      </c>
      <c r="C49" s="10">
        <v>102291.5</v>
      </c>
      <c r="D49" s="10">
        <v>100168.6</v>
      </c>
      <c r="E49" s="11">
        <f t="shared" si="0"/>
        <v>0.63872363163808088</v>
      </c>
      <c r="F49" s="11">
        <f t="shared" si="1"/>
        <v>0.97924656496385332</v>
      </c>
      <c r="G49" s="10">
        <v>77368</v>
      </c>
      <c r="H49" s="10">
        <v>71606.399999999994</v>
      </c>
    </row>
    <row r="50" spans="1:8" ht="13.5" customHeight="1">
      <c r="A50" s="5" t="s">
        <v>38</v>
      </c>
      <c r="B50" s="10">
        <v>9691.4</v>
      </c>
      <c r="C50" s="10">
        <v>11331.7</v>
      </c>
      <c r="D50" s="10">
        <v>11054.8</v>
      </c>
      <c r="E50" s="11">
        <f t="shared" si="0"/>
        <v>1.1406814288957219</v>
      </c>
      <c r="F50" s="11">
        <v>0</v>
      </c>
      <c r="G50" s="10">
        <v>11254.8</v>
      </c>
      <c r="H50" s="10">
        <v>11454.8</v>
      </c>
    </row>
    <row r="51" spans="1:8" s="20" customFormat="1" ht="14.25" customHeight="1">
      <c r="A51" s="17" t="s">
        <v>39</v>
      </c>
      <c r="B51" s="18">
        <f>SUM(B58:B59)</f>
        <v>867.8</v>
      </c>
      <c r="C51" s="18">
        <f>SUM(C58:C59)</f>
        <v>871.8</v>
      </c>
      <c r="D51" s="18">
        <f>SUM(D58:D59)</f>
        <v>940.3</v>
      </c>
      <c r="E51" s="19">
        <f t="shared" si="0"/>
        <v>1.0835445955289238</v>
      </c>
      <c r="F51" s="19">
        <f t="shared" si="1"/>
        <v>1.0785730672172518</v>
      </c>
      <c r="G51" s="18">
        <f>SUM(G58:G59)</f>
        <v>832.3</v>
      </c>
      <c r="H51" s="18">
        <f>SUM(H58:H59)</f>
        <v>832.3</v>
      </c>
    </row>
    <row r="52" spans="1:8" hidden="1">
      <c r="A52" s="5" t="s">
        <v>40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4"/>
    </row>
    <row r="53" spans="1:8" hidden="1">
      <c r="A53" s="5" t="s">
        <v>41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4"/>
    </row>
    <row r="54" spans="1:8" ht="22.5" hidden="1">
      <c r="A54" s="5" t="s">
        <v>42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4"/>
    </row>
    <row r="55" spans="1:8" hidden="1">
      <c r="A55" s="5" t="s">
        <v>43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idden="1">
      <c r="A56" s="5" t="s">
        <v>44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45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5.75" customHeight="1">
      <c r="A58" s="5" t="s">
        <v>46</v>
      </c>
      <c r="B58" s="10">
        <v>297.8</v>
      </c>
      <c r="C58" s="10">
        <v>297.8</v>
      </c>
      <c r="D58" s="10">
        <v>110.3</v>
      </c>
      <c r="E58" s="11">
        <v>0</v>
      </c>
      <c r="F58" s="11">
        <f t="shared" si="1"/>
        <v>0.37038280725319006</v>
      </c>
      <c r="G58" s="10">
        <v>110.3</v>
      </c>
      <c r="H58" s="10">
        <v>110.3</v>
      </c>
    </row>
    <row r="59" spans="1:8" ht="15" customHeight="1">
      <c r="A59" s="5" t="s">
        <v>47</v>
      </c>
      <c r="B59" s="10">
        <v>570</v>
      </c>
      <c r="C59" s="10">
        <v>574</v>
      </c>
      <c r="D59" s="10">
        <v>830</v>
      </c>
      <c r="E59" s="11">
        <f t="shared" si="0"/>
        <v>1.4561403508771931</v>
      </c>
      <c r="F59" s="11">
        <f t="shared" si="1"/>
        <v>1.4459930313588851</v>
      </c>
      <c r="G59" s="10">
        <v>722</v>
      </c>
      <c r="H59" s="10">
        <v>722</v>
      </c>
    </row>
    <row r="60" spans="1:8" s="20" customFormat="1" ht="15" customHeight="1">
      <c r="A60" s="17" t="s">
        <v>48</v>
      </c>
      <c r="B60" s="18">
        <f>SUM(B61:B65)</f>
        <v>15122.8</v>
      </c>
      <c r="C60" s="18">
        <f>SUM(C61:C65)</f>
        <v>8336.7000000000007</v>
      </c>
      <c r="D60" s="18">
        <f>SUM(D61:D65)</f>
        <v>11390.1</v>
      </c>
      <c r="E60" s="19">
        <f t="shared" si="0"/>
        <v>0.75317401539397477</v>
      </c>
      <c r="F60" s="19">
        <f t="shared" si="1"/>
        <v>1.366260030947497</v>
      </c>
      <c r="G60" s="18">
        <f>SUM(G61:G65)</f>
        <v>11390.1</v>
      </c>
      <c r="H60" s="18">
        <f>SUM(H61:H65)</f>
        <v>11390.1</v>
      </c>
    </row>
    <row r="61" spans="1:8" ht="15.75" customHeight="1">
      <c r="A61" s="5" t="s">
        <v>49</v>
      </c>
      <c r="B61" s="10">
        <v>1329.4</v>
      </c>
      <c r="C61" s="10">
        <v>1316.9</v>
      </c>
      <c r="D61" s="10">
        <v>1856.3</v>
      </c>
      <c r="E61" s="11">
        <f t="shared" si="0"/>
        <v>1.3963442154355348</v>
      </c>
      <c r="F61" s="11">
        <f t="shared" si="1"/>
        <v>1.4095982990356137</v>
      </c>
      <c r="G61" s="10">
        <v>1856.3</v>
      </c>
      <c r="H61" s="10">
        <v>1856.3</v>
      </c>
    </row>
    <row r="62" spans="1:8" hidden="1">
      <c r="A62" s="5" t="s">
        <v>50</v>
      </c>
      <c r="B62" s="10"/>
      <c r="C62" s="10"/>
      <c r="D62" s="10"/>
      <c r="E62" s="11"/>
      <c r="F62" s="11"/>
      <c r="G62" s="10"/>
      <c r="H62" s="24"/>
    </row>
    <row r="63" spans="1:8" ht="17.25" customHeight="1">
      <c r="A63" s="5" t="s">
        <v>51</v>
      </c>
      <c r="B63" s="10">
        <v>9614.9</v>
      </c>
      <c r="C63" s="10">
        <v>2402.4</v>
      </c>
      <c r="D63" s="10">
        <v>3180</v>
      </c>
      <c r="E63" s="11">
        <f t="shared" si="0"/>
        <v>0.33073666912812405</v>
      </c>
      <c r="F63" s="11">
        <f t="shared" si="1"/>
        <v>1.3236763236763236</v>
      </c>
      <c r="G63" s="10">
        <v>3180</v>
      </c>
      <c r="H63" s="10">
        <v>3180</v>
      </c>
    </row>
    <row r="64" spans="1:8" ht="18" customHeight="1">
      <c r="A64" s="5" t="s">
        <v>52</v>
      </c>
      <c r="B64" s="10">
        <v>4178.5</v>
      </c>
      <c r="C64" s="10">
        <v>4617.3999999999996</v>
      </c>
      <c r="D64" s="10">
        <v>6353.8</v>
      </c>
      <c r="E64" s="11">
        <f t="shared" si="0"/>
        <v>1.5205935144190499</v>
      </c>
      <c r="F64" s="11">
        <f t="shared" si="1"/>
        <v>1.376055788972149</v>
      </c>
      <c r="G64" s="10">
        <v>6353.8</v>
      </c>
      <c r="H64" s="10">
        <v>6353.8</v>
      </c>
    </row>
    <row r="65" spans="1:8" hidden="1">
      <c r="A65" s="5" t="s">
        <v>53</v>
      </c>
      <c r="B65" s="10"/>
      <c r="C65" s="10"/>
      <c r="D65" s="10"/>
      <c r="E65" s="11">
        <v>0</v>
      </c>
      <c r="F65" s="11" t="e">
        <f t="shared" si="1"/>
        <v>#DIV/0!</v>
      </c>
      <c r="G65" s="10"/>
      <c r="H65" s="10"/>
    </row>
    <row r="66" spans="1:8" s="20" customFormat="1" ht="18" customHeight="1">
      <c r="A66" s="17" t="s">
        <v>54</v>
      </c>
      <c r="B66" s="18">
        <f>B67+B68+B73</f>
        <v>31712.9</v>
      </c>
      <c r="C66" s="18">
        <f>C67+C68+C73</f>
        <v>23438.799999999999</v>
      </c>
      <c r="D66" s="18">
        <f>D67+D68+D73</f>
        <v>83761</v>
      </c>
      <c r="E66" s="19">
        <f t="shared" si="0"/>
        <v>2.6412280176205898</v>
      </c>
      <c r="F66" s="19">
        <f t="shared" si="1"/>
        <v>3.5736044507397993</v>
      </c>
      <c r="G66" s="18">
        <f>G67+G68+G73</f>
        <v>80545.8</v>
      </c>
      <c r="H66" s="18">
        <f>H67+H68+H73</f>
        <v>16417.400000000001</v>
      </c>
    </row>
    <row r="67" spans="1:8" ht="16.5" customHeight="1">
      <c r="A67" s="5" t="s">
        <v>55</v>
      </c>
      <c r="B67" s="10">
        <v>11669</v>
      </c>
      <c r="C67" s="10">
        <v>16325.5</v>
      </c>
      <c r="D67" s="10">
        <v>16084</v>
      </c>
      <c r="E67" s="11">
        <f t="shared" si="0"/>
        <v>1.3783529008484017</v>
      </c>
      <c r="F67" s="11">
        <f t="shared" si="1"/>
        <v>0.98520719120394473</v>
      </c>
      <c r="G67" s="10">
        <v>16084</v>
      </c>
      <c r="H67" s="10">
        <v>16084</v>
      </c>
    </row>
    <row r="68" spans="1:8" ht="16.5" customHeight="1">
      <c r="A68" s="5" t="s">
        <v>56</v>
      </c>
      <c r="B68" s="10">
        <v>1200</v>
      </c>
      <c r="C68" s="10">
        <v>7113.3</v>
      </c>
      <c r="D68" s="10">
        <v>666.7</v>
      </c>
      <c r="E68" s="11">
        <f t="shared" si="0"/>
        <v>0.55558333333333332</v>
      </c>
      <c r="F68" s="11">
        <f t="shared" si="1"/>
        <v>9.3725837515639718E-2</v>
      </c>
      <c r="G68" s="10">
        <v>333.3</v>
      </c>
      <c r="H68" s="10">
        <v>333.4</v>
      </c>
    </row>
    <row r="69" spans="1:8" hidden="1">
      <c r="A69" s="5" t="s">
        <v>57</v>
      </c>
      <c r="B69" s="10"/>
      <c r="C69" s="10"/>
      <c r="D69" s="10"/>
      <c r="E69" s="11" t="e">
        <f t="shared" si="0"/>
        <v>#DIV/0!</v>
      </c>
      <c r="F69" s="19" t="e">
        <f t="shared" si="1"/>
        <v>#DIV/0!</v>
      </c>
      <c r="G69" s="10"/>
      <c r="H69" s="24"/>
    </row>
    <row r="70" spans="1:8" ht="22.5" hidden="1">
      <c r="A70" s="5" t="s">
        <v>58</v>
      </c>
      <c r="B70" s="10"/>
      <c r="C70" s="10"/>
      <c r="D70" s="10"/>
      <c r="E70" s="11" t="e">
        <f t="shared" ref="E70:E73" si="3">D70/B70</f>
        <v>#DIV/0!</v>
      </c>
      <c r="F70" s="19" t="e">
        <f t="shared" ref="F70:F79" si="4">D70/C70</f>
        <v>#DIV/0!</v>
      </c>
      <c r="G70" s="10"/>
      <c r="H70" s="24"/>
    </row>
    <row r="71" spans="1:8" s="20" customFormat="1" hidden="1">
      <c r="A71" s="17" t="s">
        <v>59</v>
      </c>
      <c r="B71" s="18"/>
      <c r="C71" s="18"/>
      <c r="D71" s="18"/>
      <c r="E71" s="11" t="e">
        <f t="shared" si="3"/>
        <v>#DIV/0!</v>
      </c>
      <c r="F71" s="19" t="e">
        <f t="shared" si="4"/>
        <v>#DIV/0!</v>
      </c>
      <c r="G71" s="18"/>
      <c r="H71" s="18"/>
    </row>
    <row r="72" spans="1:8" hidden="1">
      <c r="A72" s="5" t="s">
        <v>66</v>
      </c>
      <c r="B72" s="10"/>
      <c r="C72" s="10"/>
      <c r="D72" s="10"/>
      <c r="E72" s="11" t="e">
        <f t="shared" si="3"/>
        <v>#DIV/0!</v>
      </c>
      <c r="F72" s="11" t="e">
        <f t="shared" si="4"/>
        <v>#DIV/0!</v>
      </c>
      <c r="G72" s="10"/>
      <c r="H72" s="10"/>
    </row>
    <row r="73" spans="1:8" ht="16.5" customHeight="1">
      <c r="A73" s="5" t="s">
        <v>58</v>
      </c>
      <c r="B73" s="10">
        <v>18843.900000000001</v>
      </c>
      <c r="C73" s="10">
        <v>0</v>
      </c>
      <c r="D73" s="10">
        <v>67010.3</v>
      </c>
      <c r="E73" s="11">
        <f t="shared" si="3"/>
        <v>3.5560738488317174</v>
      </c>
      <c r="F73" s="11"/>
      <c r="G73" s="10">
        <v>64128.5</v>
      </c>
      <c r="H73" s="10">
        <v>0</v>
      </c>
    </row>
    <row r="74" spans="1:8" s="20" customFormat="1" ht="36.75" customHeight="1">
      <c r="A74" s="17" t="s">
        <v>64</v>
      </c>
      <c r="B74" s="18">
        <f>SUM(B75:B77)</f>
        <v>68711.899999999994</v>
      </c>
      <c r="C74" s="18">
        <f>SUM(C75:C77)</f>
        <v>68446.399999999994</v>
      </c>
      <c r="D74" s="18">
        <f>SUM(D75:D77)</f>
        <v>58361.5</v>
      </c>
      <c r="E74" s="19">
        <f>D74/B74</f>
        <v>0.84936524823211124</v>
      </c>
      <c r="F74" s="19">
        <f t="shared" si="4"/>
        <v>0.85265989153556654</v>
      </c>
      <c r="G74" s="18">
        <f>SUM(G75:G77)</f>
        <v>60795.7</v>
      </c>
      <c r="H74" s="18">
        <f>SUM(H75:H77)</f>
        <v>62066.1</v>
      </c>
    </row>
    <row r="75" spans="1:8" ht="39.75" customHeight="1">
      <c r="A75" s="5" t="s">
        <v>60</v>
      </c>
      <c r="B75" s="10">
        <v>31967.5</v>
      </c>
      <c r="C75" s="10">
        <v>36352.6</v>
      </c>
      <c r="D75" s="10">
        <v>39287.699999999997</v>
      </c>
      <c r="E75" s="11">
        <f t="shared" ref="E75:E76" si="5">D75/B75</f>
        <v>1.2289888167670289</v>
      </c>
      <c r="F75" s="11">
        <f t="shared" si="4"/>
        <v>1.0807397545154953</v>
      </c>
      <c r="G75" s="10">
        <v>40870</v>
      </c>
      <c r="H75" s="10">
        <v>35282.6</v>
      </c>
    </row>
    <row r="76" spans="1:8" ht="15" customHeight="1">
      <c r="A76" s="5" t="s">
        <v>61</v>
      </c>
      <c r="B76" s="10">
        <v>36744.400000000001</v>
      </c>
      <c r="C76" s="10">
        <v>32093.8</v>
      </c>
      <c r="D76" s="10">
        <v>19073.8</v>
      </c>
      <c r="E76" s="11">
        <f t="shared" si="5"/>
        <v>0.51909406603455222</v>
      </c>
      <c r="F76" s="11">
        <f t="shared" si="4"/>
        <v>0.59431416659915626</v>
      </c>
      <c r="G76" s="10">
        <v>19925.7</v>
      </c>
      <c r="H76" s="10">
        <v>26783.5</v>
      </c>
    </row>
    <row r="77" spans="1:8" hidden="1">
      <c r="A77" s="5" t="s">
        <v>62</v>
      </c>
      <c r="B77" s="10"/>
      <c r="C77" s="10"/>
      <c r="D77" s="10"/>
      <c r="E77" s="11">
        <v>0</v>
      </c>
      <c r="F77" s="19">
        <v>0</v>
      </c>
      <c r="G77" s="10"/>
      <c r="H77" s="10"/>
    </row>
    <row r="78" spans="1:8" ht="15.75" customHeight="1" thickBot="1">
      <c r="A78" s="33" t="s">
        <v>70</v>
      </c>
      <c r="B78" s="38" t="s">
        <v>72</v>
      </c>
      <c r="C78" s="10" t="s">
        <v>72</v>
      </c>
      <c r="D78" s="10" t="s">
        <v>72</v>
      </c>
      <c r="E78" s="10" t="s">
        <v>72</v>
      </c>
      <c r="F78" s="10" t="s">
        <v>72</v>
      </c>
      <c r="G78" s="18">
        <v>16922.5</v>
      </c>
      <c r="H78" s="32">
        <v>31260.2</v>
      </c>
    </row>
    <row r="79" spans="1:8" ht="23.25" hidden="1" thickBot="1">
      <c r="A79" s="23" t="s">
        <v>63</v>
      </c>
      <c r="B79" s="31"/>
      <c r="C79" s="10"/>
      <c r="D79" s="10"/>
      <c r="E79" s="12"/>
      <c r="F79" s="19" t="e">
        <f t="shared" si="4"/>
        <v>#DIV/0!</v>
      </c>
      <c r="G79" s="29"/>
      <c r="H79" s="30"/>
    </row>
    <row r="80" spans="1:8">
      <c r="A80" s="6"/>
      <c r="B80" s="6"/>
      <c r="C80" s="13"/>
      <c r="D80" s="13"/>
      <c r="E80" s="14"/>
      <c r="F80" s="13"/>
      <c r="G80" s="14"/>
    </row>
  </sheetData>
  <mergeCells count="1">
    <mergeCell ref="A1:H1"/>
  </mergeCells>
  <pageMargins left="0.70866141732283472" right="0.31496062992125984" top="0.74803149606299213" bottom="0.7480314960629921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Лихоманова</dc:creator>
  <cp:lastModifiedBy>USER</cp:lastModifiedBy>
  <cp:lastPrinted>2022-02-01T10:12:09Z</cp:lastPrinted>
  <dcterms:created xsi:type="dcterms:W3CDTF">2016-09-09T11:17:58Z</dcterms:created>
  <dcterms:modified xsi:type="dcterms:W3CDTF">2022-11-15T11:58:49Z</dcterms:modified>
</cp:coreProperties>
</file>