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'!$12:$12</definedName>
    <definedName name="_xlnm.Print_Area" localSheetId="0">'Приложение  '!$A$1:$E$56</definedName>
  </definedNames>
  <calcPr fullCalcOnLoad="1"/>
</workbook>
</file>

<file path=xl/sharedStrings.xml><?xml version="1.0" encoding="utf-8"?>
<sst xmlns="http://schemas.openxmlformats.org/spreadsheetml/2006/main" count="91" uniqueCount="82">
  <si>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</si>
  <si>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</si>
  <si>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</si>
  <si>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</si>
  <si>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</si>
  <si>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</si>
  <si>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</si>
  <si>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</si>
  <si>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</si>
  <si>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</si>
  <si>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</si>
  <si>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</si>
  <si>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</si>
  <si>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</si>
  <si>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</si>
  <si>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</si>
  <si>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</si>
  <si>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133 0409 04 3 01 64030 000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</si>
  <si>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</si>
  <si>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</si>
  <si>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</si>
  <si>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</si>
  <si>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</si>
  <si>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</si>
  <si>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</si>
  <si>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>133 0409 04 3 02 41230 000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</si>
  <si>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</si>
  <si>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</si>
  <si>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 xml:space="preserve">    Выполнение работ по строительству автодороги в д.Деминская</t>
  </si>
  <si>
    <t>133 0409 04 3 01 71360 000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</si>
  <si>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</si>
  <si>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</si>
  <si>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</si>
  <si>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</si>
  <si>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S1360 000</t>
  </si>
  <si>
    <t>133 0409 14 3 01 64030 000</t>
  </si>
  <si>
    <t>133 0409 14 3 01 S1360 000</t>
  </si>
  <si>
    <t>133 0409 14 3 01 71360 000</t>
  </si>
  <si>
    <t xml:space="preserve">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</si>
  <si>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133 0409 04 3 01 41310 000</t>
  </si>
  <si>
    <t>133 0409 14 3 02 41210 000</t>
  </si>
  <si>
    <t>133 0409 04 3 01 00000 000</t>
  </si>
  <si>
    <t>133 0409 04 3 02 00000 000</t>
  </si>
  <si>
    <t>133 0409 14 3 02 00000 000</t>
  </si>
  <si>
    <t>133 0409 14 3 01 00000 000</t>
  </si>
  <si>
    <t>Дорожное хозяйство (дорожные фонды)</t>
  </si>
  <si>
    <t>Подпрограмма "Развитие транспортной  системы на территории Вытегорского муниципального района на 2021-2025 годы"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</si>
  <si>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</si>
  <si>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</si>
  <si>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Ремонт автомобильных дорог и искусственных сооружений</t>
  </si>
  <si>
    <t>133 0409 04 3 00 00000 000</t>
  </si>
  <si>
    <t>133 0409 14 3 00 00000 000</t>
  </si>
  <si>
    <t xml:space="preserve">  Ремонт  автомобильных дорог  местного значения</t>
  </si>
  <si>
    <t>133 0409 04 3 01 71350 000</t>
  </si>
  <si>
    <t>133 0409 04 3 01 S1350 000</t>
  </si>
  <si>
    <t xml:space="preserve">     Софинансирование мероприятий по ремонту автомобильных дорог  местного значения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</si>
  <si>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</si>
  <si>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</si>
  <si>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Приложение 12</t>
  </si>
  <si>
    <t xml:space="preserve">" О районном бюджете на 2020 год и </t>
  </si>
  <si>
    <t>плановый период 2021 и 2022 годов"</t>
  </si>
  <si>
    <t>на 2020 год и плановый период 2021 и 2022 годов</t>
  </si>
  <si>
    <t>2020 год</t>
  </si>
  <si>
    <t>2021 год</t>
  </si>
  <si>
    <t>2022 год</t>
  </si>
  <si>
    <t>Остаток средств дорожного фонда на 01.01.2020 года</t>
  </si>
  <si>
    <t>133 0409 14 3 01 41300 000</t>
  </si>
  <si>
    <t xml:space="preserve">    Осуществление дорожной деятельности в отношении автомобильных дорог общего пользования местного значения 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</si>
  <si>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</t>
  </si>
  <si>
    <t>254 2 02 29999 05 0000 150</t>
  </si>
  <si>
    <t xml:space="preserve">   Выполнение работ по ремонту и капитальному ремонту автомобильных дорог и искусственных сооружений</t>
  </si>
  <si>
    <t>133 0409 04 3 02 41220 000</t>
  </si>
  <si>
    <t xml:space="preserve">   Выполнение работ по содержанию автомобильных дорог и искусственных сооружений поселений</t>
  </si>
  <si>
    <t>133 0409 04 3 01 41330 000</t>
  </si>
  <si>
    <t xml:space="preserve">   Текущий ремонт пешеходного подвесного моста через реку Андома между населенными пунктами д.Князево и д.Порог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</si>
  <si>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</si>
  <si>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</si>
  <si>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133 0409 04 3 02 S1360 000</t>
  </si>
  <si>
    <t>133 0409 04 3 02 71360 000</t>
  </si>
  <si>
    <t xml:space="preserve">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</si>
  <si>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</si>
  <si>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100 1 03 0000 01 0000 110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</si>
</sst>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0" fontId="42" fillId="0" borderId="19" xfId="0" applyFont="1" applyBorder="1" applyAlignment="1">
      <alignment wrapText="1"/>
    </xf>
    <xf numFmtId="0" fontId="42" fillId="0" borderId="19" xfId="0" applyFont="1" applyBorder="1" applyAlignment="1">
      <alignment horizontal="center" vertical="center" wrapText="1"/>
    </xf>
    <xf numFmtId="0" fontId="24" fillId="0" borderId="21" xfId="88" applyNumberFormat="1" applyFont="1" applyFill="1" applyBorder="1" applyAlignment="1" applyProtection="1">
      <alignment horizontal="left" wrapText="1"/>
      <protection hidden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19" xfId="0" applyFont="1" applyFill="1" applyBorder="1" applyAlignment="1">
      <alignment horizontal="justify" vertical="top" wrapText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0" applyFont="1" applyFill="1" applyBorder="1" applyAlignment="1">
      <alignment horizontal="justify" vertical="center" wrapText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justify" vertical="center" wrapText="1"/>
    </xf>
    <xf numFmtId="0" fontId="23" fillId="0" borderId="21" xfId="0" applyFont="1" applyFill="1" applyBorder="1" applyAlignment="1">
      <alignment horizontal="left" vertical="top" wrapText="1"/>
    </xf>
    <xf numFmtId="183" fontId="23" fillId="0" borderId="19" xfId="88" applyNumberFormat="1" applyFont="1" applyBorder="1" applyAlignment="1">
      <alignment horizontal="center" vertical="center"/>
      <protection/>
    </xf>
    <xf numFmtId="0" fontId="23" fillId="0" borderId="21" xfId="0" applyFont="1" applyFill="1" applyBorder="1" applyAlignment="1">
      <alignment horizontal="left" vertical="center" wrapText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55" borderId="21" xfId="0" applyFont="1" applyFill="1" applyBorder="1" applyAlignment="1">
      <alignment horizontal="left" vertical="center" wrapText="1"/>
    </xf>
    <xf numFmtId="0" fontId="23" fillId="55" borderId="21" xfId="88" applyNumberFormat="1" applyFont="1" applyFill="1" applyBorder="1" applyAlignment="1" applyProtection="1">
      <alignment horizontal="center" vertical="center" wrapText="1"/>
      <protection hidden="1"/>
    </xf>
    <xf numFmtId="183" fontId="23" fillId="55" borderId="22" xfId="88" applyNumberFormat="1" applyFont="1" applyFill="1" applyBorder="1" applyAlignment="1" applyProtection="1">
      <alignment horizontal="center" vertical="center"/>
      <protection hidden="1"/>
    </xf>
    <xf numFmtId="183" fontId="23" fillId="55" borderId="22" xfId="88" applyNumberFormat="1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justify" vertical="center" wrapText="1"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6" xfId="88" applyNumberFormat="1" applyFont="1" applyFill="1" applyBorder="1" applyAlignment="1" applyProtection="1">
      <alignment horizontal="right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="90" zoomScaleNormal="90" zoomScaleSheetLayoutView="100" zoomScalePageLayoutView="0" workbookViewId="0" topLeftCell="A1">
      <selection activeCell="C1" sqref="C1:E2"/>
    </sheetView>
  </sheetViews>
  <sheetFormatPr defaultColWidth="9.140625" defaultRowHeight="15"/>
  <cols>
    <col min="1" max="1" width="57.7109375" style="8" customWidth="1"/>
    <col min="2" max="2" width="31.140625" style="8" customWidth="1"/>
    <col min="3" max="3" width="13.421875" style="8" customWidth="1"/>
    <col min="4" max="4" width="14.00390625" style="8" customWidth="1"/>
    <col min="5" max="5" width="12.28125" style="8" customWidth="1"/>
    <col min="6" max="16384" width="9.140625" style="8" customWidth="1"/>
  </cols>
  <sheetData>
    <row r="1" spans="3:11" ht="15.75" customHeight="1">
      <c r="C1" s="24"/>
      <c r="D1" s="24"/>
      <c r="E1" s="24"/>
      <c r="F1" s="25"/>
      <c r="G1" s="25"/>
      <c r="H1" s="25"/>
      <c r="I1" s="25"/>
      <c r="J1" s="25"/>
      <c r="K1" s="25"/>
    </row>
    <row r="2" spans="3:11" ht="15.75" customHeight="1">
      <c r="C2" s="24"/>
      <c r="D2" s="24"/>
      <c r="E2" s="24"/>
      <c r="F2" s="25"/>
      <c r="G2" s="25"/>
      <c r="H2" s="25"/>
      <c r="I2" s="25"/>
      <c r="J2" s="25"/>
      <c r="K2" s="25"/>
    </row>
    <row r="3" spans="1:5" ht="15.75">
      <c r="A3" s="5"/>
      <c r="B3" s="58"/>
      <c r="C3" s="55"/>
      <c r="D3" s="54" t="s">
        <v>58</v>
      </c>
      <c r="E3" s="54"/>
    </row>
    <row r="4" spans="1:5" ht="15.75">
      <c r="A4" s="5"/>
      <c r="B4" s="55" t="s">
        <v>9</v>
      </c>
      <c r="C4" s="55"/>
      <c r="D4" s="55"/>
      <c r="E4" s="55"/>
    </row>
    <row r="5" spans="1:5" ht="15.75">
      <c r="A5" s="5"/>
      <c r="B5" s="23"/>
      <c r="C5" s="59" t="s">
        <v>59</v>
      </c>
      <c r="D5" s="59"/>
      <c r="E5" s="59"/>
    </row>
    <row r="6" spans="1:5" ht="15.75">
      <c r="A6" s="5"/>
      <c r="B6" s="23"/>
      <c r="C6" s="59" t="s">
        <v>60</v>
      </c>
      <c r="D6" s="59"/>
      <c r="E6" s="59"/>
    </row>
    <row r="7" spans="1:5" ht="63" customHeight="1">
      <c r="A7" s="68" t="s">
        <v>11</v>
      </c>
      <c r="B7" s="68"/>
      <c r="C7" s="68"/>
      <c r="D7" s="68"/>
      <c r="E7" s="68"/>
    </row>
    <row r="8" spans="1:5" ht="21.75" customHeight="1">
      <c r="A8" s="69" t="s">
        <v>61</v>
      </c>
      <c r="B8" s="69"/>
      <c r="C8" s="69"/>
      <c r="D8" s="69"/>
      <c r="E8" s="69"/>
    </row>
    <row r="9" spans="1:5" ht="15" customHeight="1">
      <c r="A9" s="6"/>
      <c r="B9" s="6"/>
      <c r="C9" s="63" t="s">
        <v>7</v>
      </c>
      <c r="D9" s="63"/>
      <c r="E9" s="63"/>
    </row>
    <row r="10" spans="1:5" ht="15" customHeight="1">
      <c r="A10" s="67" t="s">
        <v>5</v>
      </c>
      <c r="B10" s="56" t="s">
        <v>3</v>
      </c>
      <c r="C10" s="64" t="s">
        <v>8</v>
      </c>
      <c r="D10" s="65"/>
      <c r="E10" s="66"/>
    </row>
    <row r="11" spans="1:5" ht="39" customHeight="1">
      <c r="A11" s="67"/>
      <c r="B11" s="57"/>
      <c r="C11" s="7" t="s">
        <v>62</v>
      </c>
      <c r="D11" s="11" t="s">
        <v>63</v>
      </c>
      <c r="E11" s="11" t="s">
        <v>64</v>
      </c>
    </row>
    <row r="12" spans="1:5" ht="15" customHeight="1">
      <c r="A12" s="10">
        <v>1</v>
      </c>
      <c r="B12" s="10">
        <v>2</v>
      </c>
      <c r="C12" s="10">
        <v>3</v>
      </c>
      <c r="D12" s="11">
        <v>4</v>
      </c>
      <c r="E12" s="11">
        <v>5</v>
      </c>
    </row>
    <row r="13" spans="1:5" ht="15" customHeight="1">
      <c r="A13" s="4" t="s">
        <v>65</v>
      </c>
      <c r="B13" s="3"/>
      <c r="C13" s="19">
        <v>1455</v>
      </c>
      <c r="D13" s="9"/>
      <c r="E13" s="9"/>
    </row>
    <row r="14" spans="1:5" ht="18.75" customHeight="1">
      <c r="A14" s="60" t="s">
        <v>2</v>
      </c>
      <c r="B14" s="61"/>
      <c r="C14" s="62"/>
      <c r="D14" s="9"/>
      <c r="E14" s="9"/>
    </row>
    <row r="15" spans="1:5" ht="132" customHeight="1">
      <c r="A15" s="1" t="s">
        <v>80</v>
      </c>
      <c r="B15" s="7" t="s">
        <v>81</v>
      </c>
      <c r="C15" s="17">
        <f>23561-1244.7-0.1</f>
        <v>22316.2</v>
      </c>
      <c r="D15" s="18">
        <v>24233</v>
      </c>
      <c r="E15" s="18">
        <v>25196</v>
      </c>
    </row>
    <row r="16" spans="1:5" ht="150" customHeight="1" hidden="1">
      <c r="A16" s="1"/>
      <c r="B16" s="53"/>
      <c r="C16" s="17"/>
      <c r="D16" s="18"/>
      <c r="E16" s="18"/>
    </row>
    <row r="17" spans="1:5" ht="145.5" customHeight="1" hidden="1">
      <c r="A17" s="1"/>
      <c r="B17" s="53"/>
      <c r="C17" s="17"/>
      <c r="D17" s="18"/>
      <c r="E17" s="18"/>
    </row>
    <row r="18" spans="1:5" ht="70.5" customHeight="1">
      <c r="A18" s="27" t="s">
        <v>75</v>
      </c>
      <c r="B18" s="28" t="s">
        <v>76</v>
      </c>
      <c r="C18" s="17">
        <f>644.5+1463.5-218.8+0.1</f>
        <v>1889.3</v>
      </c>
      <c r="D18" s="18">
        <v>0</v>
      </c>
      <c r="E18" s="18">
        <v>0</v>
      </c>
    </row>
    <row r="19" spans="1:5" ht="32.25" customHeight="1">
      <c r="A19" s="2" t="s">
        <v>10</v>
      </c>
      <c r="B19" s="22" t="s">
        <v>69</v>
      </c>
      <c r="C19" s="20">
        <f>21397.2-46.2</f>
        <v>21351</v>
      </c>
      <c r="D19" s="21">
        <v>1351</v>
      </c>
      <c r="E19" s="21">
        <v>1351</v>
      </c>
    </row>
    <row r="20" spans="1:5" ht="20.25" customHeight="1">
      <c r="A20" s="12" t="s">
        <v>1</v>
      </c>
      <c r="B20" s="16"/>
      <c r="C20" s="13">
        <f>SUM(C15:C19)</f>
        <v>45556.5</v>
      </c>
      <c r="D20" s="13">
        <f>SUM(D15:D19)</f>
        <v>25584</v>
      </c>
      <c r="E20" s="13">
        <f>SUM(E15:E19)</f>
        <v>26547</v>
      </c>
    </row>
    <row r="21" spans="1:5" ht="20.25" customHeight="1">
      <c r="A21" s="60" t="s">
        <v>4</v>
      </c>
      <c r="B21" s="61"/>
      <c r="C21" s="61"/>
      <c r="D21" s="61"/>
      <c r="E21" s="62"/>
    </row>
    <row r="22" spans="1:5" ht="20.25" customHeight="1">
      <c r="A22" s="29" t="s">
        <v>45</v>
      </c>
      <c r="B22" s="30"/>
      <c r="C22" s="31">
        <f>C23+C48</f>
        <v>47011.5</v>
      </c>
      <c r="D22" s="31">
        <f>D23+D48</f>
        <v>25584</v>
      </c>
      <c r="E22" s="31">
        <f>E23+E48</f>
        <v>26547</v>
      </c>
    </row>
    <row r="23" spans="1:5" s="14" customFormat="1" ht="51" customHeight="1">
      <c r="A23" s="32" t="s">
        <v>12</v>
      </c>
      <c r="B23" s="33" t="s">
        <v>50</v>
      </c>
      <c r="C23" s="34">
        <f>C25+C42</f>
        <v>47011.5</v>
      </c>
      <c r="D23" s="34">
        <f>D25+D42</f>
        <v>0</v>
      </c>
      <c r="E23" s="34">
        <f>E25+E42</f>
        <v>0</v>
      </c>
    </row>
    <row r="24" spans="1:5" s="14" customFormat="1" ht="15.75">
      <c r="A24" s="35" t="s">
        <v>13</v>
      </c>
      <c r="B24" s="36"/>
      <c r="C24" s="37"/>
      <c r="D24" s="38"/>
      <c r="E24" s="38"/>
    </row>
    <row r="25" spans="1:5" s="14" customFormat="1" ht="31.5">
      <c r="A25" s="35" t="s">
        <v>14</v>
      </c>
      <c r="B25" s="36" t="s">
        <v>41</v>
      </c>
      <c r="C25" s="39">
        <f>C32+C34+C35+C36+C37+C39+C30+C31</f>
        <v>32155</v>
      </c>
      <c r="D25" s="39">
        <f>D27+D28+D32+D33+D34+D37+D39+D29</f>
        <v>0</v>
      </c>
      <c r="E25" s="39">
        <f>E27+E28+E32+E33+E34+E37+E39+E29</f>
        <v>0</v>
      </c>
    </row>
    <row r="26" spans="1:5" s="14" customFormat="1" ht="47.25" hidden="1">
      <c r="A26" s="40" t="s">
        <v>57</v>
      </c>
      <c r="B26" s="36" t="s">
        <v>56</v>
      </c>
      <c r="C26" s="39">
        <v>0</v>
      </c>
      <c r="D26" s="39"/>
      <c r="E26" s="39"/>
    </row>
    <row r="27" spans="1:5" s="14" customFormat="1" ht="36.75" customHeight="1" hidden="1">
      <c r="A27" s="41" t="s">
        <v>30</v>
      </c>
      <c r="B27" s="36" t="s">
        <v>39</v>
      </c>
      <c r="C27" s="37">
        <v>0</v>
      </c>
      <c r="D27" s="42">
        <v>0</v>
      </c>
      <c r="E27" s="42">
        <v>0</v>
      </c>
    </row>
    <row r="28" spans="1:5" s="14" customFormat="1" ht="36.75" customHeight="1" hidden="1">
      <c r="A28" s="41" t="s">
        <v>19</v>
      </c>
      <c r="B28" s="36" t="s">
        <v>20</v>
      </c>
      <c r="C28" s="37">
        <v>0</v>
      </c>
      <c r="D28" s="42">
        <v>0</v>
      </c>
      <c r="E28" s="42">
        <v>0</v>
      </c>
    </row>
    <row r="29" spans="1:5" s="14" customFormat="1" ht="36.75" customHeight="1" hidden="1">
      <c r="A29" s="41" t="s">
        <v>31</v>
      </c>
      <c r="B29" s="36" t="s">
        <v>18</v>
      </c>
      <c r="C29" s="37">
        <v>0</v>
      </c>
      <c r="D29" s="42">
        <v>0</v>
      </c>
      <c r="E29" s="42">
        <v>0</v>
      </c>
    </row>
    <row r="30" spans="1:5" s="14" customFormat="1" ht="36.75" customHeight="1">
      <c r="A30" s="41" t="s">
        <v>70</v>
      </c>
      <c r="B30" s="36" t="s">
        <v>56</v>
      </c>
      <c r="C30" s="37">
        <v>1296.7</v>
      </c>
      <c r="D30" s="42"/>
      <c r="E30" s="42"/>
    </row>
    <row r="31" spans="1:5" s="14" customFormat="1" ht="50.25" customHeight="1">
      <c r="A31" s="41" t="s">
        <v>74</v>
      </c>
      <c r="B31" s="36" t="s">
        <v>73</v>
      </c>
      <c r="C31" s="37">
        <v>204.5</v>
      </c>
      <c r="D31" s="42"/>
      <c r="E31" s="42"/>
    </row>
    <row r="32" spans="1:5" s="14" customFormat="1" ht="30.75" customHeight="1">
      <c r="A32" s="41" t="s">
        <v>21</v>
      </c>
      <c r="B32" s="36" t="s">
        <v>22</v>
      </c>
      <c r="C32" s="37">
        <v>8649.2</v>
      </c>
      <c r="D32" s="42"/>
      <c r="E32" s="42"/>
    </row>
    <row r="33" spans="1:5" s="14" customFormat="1" ht="22.5" customHeight="1" hidden="1">
      <c r="A33" s="41" t="s">
        <v>23</v>
      </c>
      <c r="B33" s="36" t="s">
        <v>24</v>
      </c>
      <c r="C33" s="37">
        <v>0</v>
      </c>
      <c r="D33" s="42">
        <v>0</v>
      </c>
      <c r="E33" s="42">
        <v>0</v>
      </c>
    </row>
    <row r="34" spans="1:5" s="14" customFormat="1" ht="33.75" customHeight="1">
      <c r="A34" s="43" t="s">
        <v>26</v>
      </c>
      <c r="B34" s="36" t="s">
        <v>17</v>
      </c>
      <c r="C34" s="37">
        <v>460</v>
      </c>
      <c r="D34" s="42">
        <v>0</v>
      </c>
      <c r="E34" s="42">
        <v>0</v>
      </c>
    </row>
    <row r="35" spans="1:5" s="14" customFormat="1" ht="67.5" customHeight="1">
      <c r="A35" s="40" t="s">
        <v>67</v>
      </c>
      <c r="B35" s="36" t="s">
        <v>53</v>
      </c>
      <c r="C35" s="37">
        <v>20000</v>
      </c>
      <c r="D35" s="44"/>
      <c r="E35" s="44"/>
    </row>
    <row r="36" spans="1:5" s="14" customFormat="1" ht="67.5" customHeight="1">
      <c r="A36" s="43" t="s">
        <v>68</v>
      </c>
      <c r="B36" s="36" t="s">
        <v>54</v>
      </c>
      <c r="C36" s="45">
        <v>300</v>
      </c>
      <c r="D36" s="44"/>
      <c r="E36" s="44"/>
    </row>
    <row r="37" spans="1:5" s="14" customFormat="1" ht="90" customHeight="1">
      <c r="A37" s="43" t="s">
        <v>33</v>
      </c>
      <c r="B37" s="36" t="s">
        <v>34</v>
      </c>
      <c r="C37" s="45">
        <f>43.2-5.9</f>
        <v>37.300000000000004</v>
      </c>
      <c r="D37" s="44">
        <v>0</v>
      </c>
      <c r="E37" s="44">
        <v>0</v>
      </c>
    </row>
    <row r="38" spans="1:5" s="14" customFormat="1" ht="78.75" customHeight="1" hidden="1">
      <c r="A38" s="46"/>
      <c r="B38" s="47"/>
      <c r="C38" s="48"/>
      <c r="D38" s="49"/>
      <c r="E38" s="49"/>
    </row>
    <row r="39" spans="1:5" s="14" customFormat="1" ht="78.75" customHeight="1">
      <c r="A39" s="40" t="s">
        <v>79</v>
      </c>
      <c r="B39" s="36" t="s">
        <v>29</v>
      </c>
      <c r="C39" s="45">
        <f>1397.2-189.9</f>
        <v>1207.3</v>
      </c>
      <c r="D39" s="44">
        <v>0</v>
      </c>
      <c r="E39" s="44">
        <v>0</v>
      </c>
    </row>
    <row r="40" spans="1:5" s="14" customFormat="1" ht="27" customHeight="1" hidden="1">
      <c r="A40" s="50" t="s">
        <v>52</v>
      </c>
      <c r="B40" s="36" t="s">
        <v>53</v>
      </c>
      <c r="C40" s="37"/>
      <c r="D40" s="42">
        <v>0</v>
      </c>
      <c r="E40" s="42">
        <v>0</v>
      </c>
    </row>
    <row r="41" spans="1:5" s="14" customFormat="1" ht="30.75" customHeight="1" hidden="1">
      <c r="A41" s="50" t="s">
        <v>55</v>
      </c>
      <c r="B41" s="36" t="s">
        <v>54</v>
      </c>
      <c r="C41" s="37"/>
      <c r="D41" s="42">
        <v>0</v>
      </c>
      <c r="E41" s="42">
        <v>0</v>
      </c>
    </row>
    <row r="42" spans="1:5" s="14" customFormat="1" ht="38.25" customHeight="1">
      <c r="A42" s="51" t="s">
        <v>27</v>
      </c>
      <c r="B42" s="36" t="s">
        <v>42</v>
      </c>
      <c r="C42" s="45">
        <f>C43+C45+C44+C46+C47</f>
        <v>14856.500000000002</v>
      </c>
      <c r="D42" s="45">
        <f>D43+D45+D41</f>
        <v>0</v>
      </c>
      <c r="E42" s="45">
        <f>E43+E45+E41</f>
        <v>0</v>
      </c>
    </row>
    <row r="43" spans="1:5" s="14" customFormat="1" ht="51.75" customHeight="1">
      <c r="A43" s="40" t="s">
        <v>16</v>
      </c>
      <c r="B43" s="36" t="s">
        <v>15</v>
      </c>
      <c r="C43" s="37">
        <v>13291.2</v>
      </c>
      <c r="D43" s="42">
        <v>0</v>
      </c>
      <c r="E43" s="42">
        <v>0</v>
      </c>
    </row>
    <row r="44" spans="1:5" s="14" customFormat="1" ht="51.75" customHeight="1">
      <c r="A44" s="40" t="s">
        <v>72</v>
      </c>
      <c r="B44" s="36" t="s">
        <v>71</v>
      </c>
      <c r="C44" s="37">
        <v>1390.7</v>
      </c>
      <c r="D44" s="42"/>
      <c r="E44" s="42"/>
    </row>
    <row r="45" spans="1:5" s="14" customFormat="1" ht="41.25" customHeight="1">
      <c r="A45" s="40" t="s">
        <v>28</v>
      </c>
      <c r="B45" s="36" t="s">
        <v>25</v>
      </c>
      <c r="C45" s="37">
        <v>25</v>
      </c>
      <c r="D45" s="42">
        <v>0</v>
      </c>
      <c r="E45" s="42">
        <v>0</v>
      </c>
    </row>
    <row r="46" spans="1:5" s="14" customFormat="1" ht="93.75" customHeight="1">
      <c r="A46" s="43" t="s">
        <v>33</v>
      </c>
      <c r="B46" s="36" t="s">
        <v>77</v>
      </c>
      <c r="C46" s="37">
        <v>5.9</v>
      </c>
      <c r="D46" s="42"/>
      <c r="E46" s="42"/>
    </row>
    <row r="47" spans="1:5" s="14" customFormat="1" ht="92.25" customHeight="1">
      <c r="A47" s="40" t="s">
        <v>48</v>
      </c>
      <c r="B47" s="36" t="s">
        <v>78</v>
      </c>
      <c r="C47" s="45">
        <v>143.7</v>
      </c>
      <c r="D47" s="42"/>
      <c r="E47" s="42"/>
    </row>
    <row r="48" spans="1:5" s="14" customFormat="1" ht="50.25" customHeight="1">
      <c r="A48" s="32" t="s">
        <v>46</v>
      </c>
      <c r="B48" s="33" t="s">
        <v>51</v>
      </c>
      <c r="C48" s="34">
        <f>C49+C54</f>
        <v>0</v>
      </c>
      <c r="D48" s="34">
        <f>D49+D54</f>
        <v>25584</v>
      </c>
      <c r="E48" s="34">
        <f>E49+E54</f>
        <v>26547</v>
      </c>
    </row>
    <row r="49" spans="1:5" s="14" customFormat="1" ht="34.5" customHeight="1">
      <c r="A49" s="35" t="s">
        <v>49</v>
      </c>
      <c r="B49" s="36" t="s">
        <v>44</v>
      </c>
      <c r="C49" s="45">
        <f>C52+C53</f>
        <v>0</v>
      </c>
      <c r="D49" s="45">
        <f>D50+D51+D52+D53</f>
        <v>13584</v>
      </c>
      <c r="E49" s="45">
        <f>E50+E51+E52+E53</f>
        <v>14547</v>
      </c>
    </row>
    <row r="50" spans="1:5" s="14" customFormat="1" ht="49.5" customHeight="1">
      <c r="A50" s="40" t="s">
        <v>57</v>
      </c>
      <c r="B50" s="36" t="s">
        <v>66</v>
      </c>
      <c r="C50" s="45">
        <v>0</v>
      </c>
      <c r="D50" s="45">
        <v>12191.2</v>
      </c>
      <c r="E50" s="45">
        <v>13154.2</v>
      </c>
    </row>
    <row r="51" spans="1:5" s="14" customFormat="1" ht="34.5" customHeight="1" hidden="1">
      <c r="A51" s="43" t="s">
        <v>26</v>
      </c>
      <c r="B51" s="36" t="s">
        <v>35</v>
      </c>
      <c r="C51" s="37">
        <v>0</v>
      </c>
      <c r="D51" s="42">
        <v>0</v>
      </c>
      <c r="E51" s="42">
        <v>0</v>
      </c>
    </row>
    <row r="52" spans="1:5" s="14" customFormat="1" ht="79.5" customHeight="1">
      <c r="A52" s="43" t="s">
        <v>38</v>
      </c>
      <c r="B52" s="36" t="s">
        <v>36</v>
      </c>
      <c r="C52" s="45">
        <v>0</v>
      </c>
      <c r="D52" s="44">
        <v>41.8</v>
      </c>
      <c r="E52" s="44">
        <v>41.8</v>
      </c>
    </row>
    <row r="53" spans="1:5" s="14" customFormat="1" ht="79.5" customHeight="1">
      <c r="A53" s="40" t="s">
        <v>32</v>
      </c>
      <c r="B53" s="36" t="s">
        <v>37</v>
      </c>
      <c r="C53" s="45">
        <v>0</v>
      </c>
      <c r="D53" s="44">
        <v>1351</v>
      </c>
      <c r="E53" s="44">
        <v>1351</v>
      </c>
    </row>
    <row r="54" spans="1:5" s="14" customFormat="1" ht="31.5">
      <c r="A54" s="51" t="s">
        <v>27</v>
      </c>
      <c r="B54" s="36" t="s">
        <v>43</v>
      </c>
      <c r="C54" s="45">
        <v>0</v>
      </c>
      <c r="D54" s="45">
        <f>D55+D57+D58+D59+D61+D60</f>
        <v>12000</v>
      </c>
      <c r="E54" s="45">
        <f>E55</f>
        <v>12000</v>
      </c>
    </row>
    <row r="55" spans="1:5" s="14" customFormat="1" ht="47.25">
      <c r="A55" s="40" t="s">
        <v>16</v>
      </c>
      <c r="B55" s="36" t="s">
        <v>40</v>
      </c>
      <c r="C55" s="37">
        <v>0</v>
      </c>
      <c r="D55" s="42">
        <v>12000</v>
      </c>
      <c r="E55" s="42">
        <v>12000</v>
      </c>
    </row>
    <row r="56" spans="1:5" ht="24.75" customHeight="1">
      <c r="A56" s="12" t="s">
        <v>47</v>
      </c>
      <c r="B56" s="52"/>
      <c r="C56" s="34">
        <f>C22</f>
        <v>47011.5</v>
      </c>
      <c r="D56" s="34">
        <f>D22</f>
        <v>25584</v>
      </c>
      <c r="E56" s="34">
        <f>E22</f>
        <v>26547</v>
      </c>
    </row>
    <row r="57" spans="1:3" ht="409.5" customHeight="1" hidden="1">
      <c r="A57" s="12" t="s">
        <v>6</v>
      </c>
      <c r="B57" s="6"/>
      <c r="C57" s="15" t="s">
        <v>0</v>
      </c>
    </row>
    <row r="58" spans="1:3" ht="11.25" customHeight="1">
      <c r="A58" s="6" t="s">
        <v>0</v>
      </c>
      <c r="B58" s="6"/>
      <c r="C58" s="6"/>
    </row>
    <row r="59" ht="15.75">
      <c r="A59" s="6"/>
    </row>
    <row r="60" ht="15.75">
      <c r="C60" s="26"/>
    </row>
    <row r="61" ht="15.75">
      <c r="C61" s="26"/>
    </row>
  </sheetData>
  <sheetProtection/>
  <mergeCells count="13">
    <mergeCell ref="A21:E21"/>
    <mergeCell ref="C9:E9"/>
    <mergeCell ref="A14:C14"/>
    <mergeCell ref="C10:E10"/>
    <mergeCell ref="A10:A11"/>
    <mergeCell ref="A7:E7"/>
    <mergeCell ref="A8:E8"/>
    <mergeCell ref="D3:E3"/>
    <mergeCell ref="B4:E4"/>
    <mergeCell ref="B10:B11"/>
    <mergeCell ref="B3:C3"/>
    <mergeCell ref="C6:E6"/>
    <mergeCell ref="C5:E5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2020-12-30T05:54:02Z</cp:lastPrinted>
  <dcterms:created xsi:type="dcterms:W3CDTF">2013-10-11T13:28:32Z</dcterms:created>
  <dcterms:modified xsi:type="dcterms:W3CDTF">2021-01-14T07:54:46Z</dcterms:modified>
  <cp:category/>
  <cp:version/>
  <cp:contentType/>
  <cp:contentStatus/>
</cp:coreProperties>
</file>