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1840" windowHeight="11880"/>
  </bookViews>
  <sheets>
    <sheet name="РАЗДЕЛ, ПОДРАЗДЕЛ 2020-21-22" sheetId="2" r:id="rId1"/>
  </sheets>
  <calcPr calcId="125725"/>
</workbook>
</file>

<file path=xl/calcChain.xml><?xml version="1.0" encoding="utf-8"?>
<calcChain xmlns="http://schemas.openxmlformats.org/spreadsheetml/2006/main">
  <c r="F35" i="2"/>
  <c r="F36"/>
  <c r="F28"/>
  <c r="F27" s="1"/>
  <c r="F43"/>
  <c r="F41" s="1"/>
  <c r="F70"/>
  <c r="G73"/>
  <c r="H73"/>
  <c r="G35"/>
  <c r="G79"/>
  <c r="G78"/>
  <c r="G71"/>
  <c r="G69"/>
  <c r="G77" s="1"/>
  <c r="G76" s="1"/>
  <c r="G66"/>
  <c r="G62"/>
  <c r="G58"/>
  <c r="G55"/>
  <c r="G52"/>
  <c r="G50"/>
  <c r="G49"/>
  <c r="G46"/>
  <c r="G44"/>
  <c r="G34"/>
  <c r="G31"/>
  <c r="G27"/>
  <c r="G24"/>
  <c r="G14"/>
  <c r="G41"/>
  <c r="F66"/>
  <c r="H24"/>
  <c r="F24"/>
  <c r="H66"/>
  <c r="H62"/>
  <c r="F62"/>
  <c r="H58"/>
  <c r="F58"/>
  <c r="H55"/>
  <c r="F55"/>
  <c r="H50"/>
  <c r="H44"/>
  <c r="F44"/>
  <c r="H41"/>
  <c r="H34"/>
  <c r="H27"/>
  <c r="H14"/>
  <c r="F14"/>
  <c r="H31"/>
  <c r="H79" s="1"/>
  <c r="F31"/>
  <c r="F79" s="1"/>
  <c r="H71"/>
  <c r="H78" s="1"/>
  <c r="F37"/>
  <c r="F52"/>
  <c r="H69"/>
  <c r="H77" s="1"/>
  <c r="F69"/>
  <c r="F77" s="1"/>
  <c r="F34" l="1"/>
  <c r="G75"/>
  <c r="F71"/>
  <c r="F78" s="1"/>
  <c r="F76" s="1"/>
  <c r="F50"/>
  <c r="F73" s="1"/>
  <c r="F75" s="1"/>
  <c r="H52"/>
  <c r="H76"/>
  <c r="H75" l="1"/>
</calcChain>
</file>

<file path=xl/sharedStrings.xml><?xml version="1.0" encoding="utf-8"?>
<sst xmlns="http://schemas.openxmlformats.org/spreadsheetml/2006/main" count="84" uniqueCount="78">
  <si>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</si>
  <si>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</si>
  <si>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</si>
  <si>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</si>
  <si>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</si>
  <si>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</si>
  <si>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</si>
  <si>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</si>
  <si>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</si>
  <si>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</si>
  <si>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</si>
  <si>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</si>
  <si>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</si>
  <si>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</si>
  <si>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</si>
  <si>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</si>
  <si>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</si>
  <si>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</si>
  <si>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</si>
  <si>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</si>
  <si>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</si>
  <si>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</si>
  <si>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</si>
  <si>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</si>
  <si>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</si>
  <si>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</si>
  <si>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</si>
  <si>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</si>
  <si>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</si>
  <si>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</si>
  <si>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</si>
  <si>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</si>
  <si>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</si>
  <si>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</si>
  <si>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</si>
  <si>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</si>
  <si>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</si>
  <si>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</si>
  <si>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</si>
  <si>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</si>
  <si>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</si>
  <si>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</si>
  <si>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</si>
  <si>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</si>
  <si>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</si>
  <si>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</si>
  <si>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</si>
  <si>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</si>
  <si>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</si>
  <si>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</si>
  <si>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</si>
  <si>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2021 год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</si>
  <si>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</si>
  <si>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</si>
  <si>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</si>
  <si>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</si>
  <si>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</si>
  <si>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</si>
  <si>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</si>
  <si>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</si>
  <si>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</si>
  <si>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</si>
  <si>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</si>
  <si>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</si>
  <si>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</si>
  <si>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</si>
  <si>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</si>
  <si>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</si>
  <si>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РАСХОДОВ БЮДЖЕТОВ НА 2021 ГОД И ПЛАНОВЫЙ ПЕРИОД 2022 И 2023 ГОДОВ</t>
  </si>
  <si>
    <t>2023 год</t>
  </si>
  <si>
    <t xml:space="preserve"> к решению Представительного Собрания </t>
  </si>
  <si>
    <t xml:space="preserve">            Приложение 3 </t>
  </si>
  <si>
    <t>Защита населения и территории от чрезвычайных ситуаций природного и техногенного характера, пожарная безопасность</t>
  </si>
  <si>
    <t>"Приложение 5</t>
  </si>
  <si>
    <t>"</t>
  </si>
  <si>
    <t>Сбор, удаление отходов и очистка сточных вод</t>
  </si>
  <si>
    <t>от 12.10.2021 № 467</t>
  </si>
  <si>
    <t xml:space="preserve"> к решению Представительного Собрания                                                                                                  от 09.12.2020 № 386                                                                                                                                               «О  районном бюджете  на 2021 год                                                                                                                                                                         и плановый период 2022 и 2023 годов»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</si>
</sst>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7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9" fillId="2" borderId="3" xfId="2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Font="1"/>
    <xf numFmtId="0" fontId="2" fillId="0" borderId="0" xfId="1" applyFont="1"/>
    <xf numFmtId="166" fontId="16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1" fillId="0" borderId="0" xfId="1" applyAlignment="1">
      <alignment horizontal="right"/>
    </xf>
    <xf numFmtId="167" fontId="9" fillId="2" borderId="3" xfId="2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 applyProtection="1">
      <alignment horizontal="right" wrapText="1"/>
      <protection hidden="1"/>
    </xf>
    <xf numFmtId="164" fontId="5" fillId="2" borderId="3" xfId="1" applyNumberFormat="1" applyFont="1" applyFill="1" applyBorder="1" applyAlignment="1" applyProtection="1">
      <alignment horizontal="right" wrapText="1"/>
      <protection hidden="1"/>
    </xf>
    <xf numFmtId="167" fontId="5" fillId="0" borderId="3" xfId="1" applyNumberFormat="1" applyFont="1" applyFill="1" applyBorder="1" applyAlignment="1" applyProtection="1">
      <alignment horizontal="right" wrapText="1"/>
      <protection hidden="1"/>
    </xf>
    <xf numFmtId="164" fontId="5" fillId="2" borderId="4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 wrapText="1"/>
      <protection hidden="1"/>
    </xf>
    <xf numFmtId="164" fontId="7" fillId="2" borderId="5" xfId="1" applyNumberFormat="1" applyFont="1" applyFill="1" applyBorder="1" applyAlignment="1" applyProtection="1">
      <alignment horizontal="right" wrapText="1"/>
      <protection hidden="1"/>
    </xf>
    <xf numFmtId="164" fontId="5" fillId="0" borderId="2" xfId="3" applyNumberFormat="1" applyFont="1" applyFill="1" applyBorder="1" applyAlignment="1" applyProtection="1">
      <alignment horizontal="right" wrapText="1"/>
      <protection hidden="1"/>
    </xf>
    <xf numFmtId="167" fontId="7" fillId="0" borderId="3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/>
      <protection hidden="1"/>
    </xf>
    <xf numFmtId="167" fontId="5" fillId="0" borderId="3" xfId="1" applyNumberFormat="1" applyFont="1" applyFill="1" applyBorder="1" applyAlignment="1" applyProtection="1">
      <alignment horizontal="right"/>
      <protection hidden="1"/>
    </xf>
    <xf numFmtId="167" fontId="7" fillId="0" borderId="3" xfId="1" applyNumberFormat="1" applyFont="1" applyFill="1" applyBorder="1" applyAlignment="1" applyProtection="1">
      <alignment horizontal="right"/>
      <protection hidden="1"/>
    </xf>
    <xf numFmtId="167" fontId="10" fillId="0" borderId="3" xfId="1" applyNumberFormat="1" applyFont="1" applyFill="1" applyBorder="1" applyAlignment="1" applyProtection="1">
      <alignment horizontal="right"/>
      <protection hidden="1"/>
    </xf>
    <xf numFmtId="0" fontId="5" fillId="2" borderId="3" xfId="1" applyNumberFormat="1" applyFont="1" applyFill="1" applyBorder="1" applyAlignment="1" applyProtection="1">
      <alignment horizontal="right"/>
      <protection hidden="1"/>
    </xf>
    <xf numFmtId="167" fontId="14" fillId="0" borderId="3" xfId="1" applyNumberFormat="1" applyFont="1" applyBorder="1" applyAlignment="1">
      <alignment horizontal="right"/>
    </xf>
    <xf numFmtId="166" fontId="5" fillId="0" borderId="2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0" borderId="0" xfId="1" applyNumberFormat="1" applyFont="1" applyFill="1" applyAlignment="1" applyProtection="1">
      <alignment horizontal="right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top" wrapText="1"/>
      <protection hidden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17" fillId="0" borderId="0" xfId="1" applyFont="1" applyAlignment="1">
      <alignment horizontal="right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1" fillId="0" borderId="0" xfId="1" applyFont="1" applyAlignment="1">
      <alignment horizontal="right"/>
    </xf>
    <xf numFmtId="0" fontId="8" fillId="0" borderId="0" xfId="1" applyNumberFormat="1" applyFont="1" applyFill="1" applyAlignment="1" applyProtection="1">
      <alignment horizontal="right" vertical="top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9"/>
  <sheetViews>
    <sheetView showGridLines="0" tabSelected="1" workbookViewId="0">
      <selection activeCell="A9" sqref="A9:H9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32" customFormat="1">
      <c r="D1" s="75"/>
      <c r="E1" s="30"/>
      <c r="F1" s="30"/>
      <c r="G1" s="30"/>
      <c r="H1" s="30" t="s">
        <v>71</v>
      </c>
    </row>
    <row r="2" spans="1:8" s="32" customFormat="1" ht="15.75" customHeight="1">
      <c r="D2" s="74" t="s">
        <v>70</v>
      </c>
      <c r="E2" s="74"/>
      <c r="F2" s="74"/>
      <c r="G2" s="74"/>
      <c r="H2" s="74"/>
    </row>
    <row r="3" spans="1:8" s="33" customFormat="1" ht="15.75" customHeight="1">
      <c r="D3" s="74" t="s">
        <v>76</v>
      </c>
      <c r="E3" s="74"/>
      <c r="F3" s="74"/>
      <c r="G3" s="74"/>
      <c r="H3" s="74"/>
    </row>
    <row r="4" spans="1:8" s="5" customFormat="1" ht="6" customHeight="1">
      <c r="D4" s="75"/>
      <c r="E4" s="30"/>
      <c r="F4" s="30"/>
      <c r="G4" s="30"/>
      <c r="H4" s="30"/>
    </row>
    <row r="5" spans="1:8" s="29" customFormat="1">
      <c r="D5" s="30"/>
      <c r="E5" s="30"/>
      <c r="F5" s="30"/>
      <c r="G5" s="30"/>
      <c r="H5" s="30" t="s">
        <v>73</v>
      </c>
    </row>
    <row r="6" spans="1:8" ht="58.5" customHeight="1">
      <c r="A6" s="4"/>
      <c r="B6" s="3"/>
      <c r="C6" s="3"/>
      <c r="D6" s="76"/>
      <c r="E6" s="76"/>
      <c r="F6" s="74" t="s">
        <v>77</v>
      </c>
      <c r="G6" s="74"/>
      <c r="H6" s="74"/>
    </row>
    <row r="7" spans="1:8" ht="13.15" customHeight="1">
      <c r="A7" s="2"/>
      <c r="B7" s="2"/>
      <c r="C7" s="2"/>
      <c r="D7" s="58"/>
      <c r="E7" s="58"/>
      <c r="F7" s="58"/>
      <c r="G7" s="58"/>
      <c r="H7" s="58"/>
    </row>
    <row r="8" spans="1:8" ht="14.25" customHeight="1">
      <c r="A8" s="63" t="s">
        <v>49</v>
      </c>
      <c r="B8" s="63"/>
      <c r="C8" s="63"/>
      <c r="D8" s="63"/>
      <c r="E8" s="63"/>
      <c r="F8" s="63"/>
      <c r="G8" s="63"/>
      <c r="H8" s="63"/>
    </row>
    <row r="9" spans="1:8" ht="13.5" customHeight="1">
      <c r="A9" s="63" t="s">
        <v>68</v>
      </c>
      <c r="B9" s="63"/>
      <c r="C9" s="63"/>
      <c r="D9" s="63"/>
      <c r="E9" s="63"/>
      <c r="F9" s="63"/>
      <c r="G9" s="63"/>
      <c r="H9" s="63"/>
    </row>
    <row r="10" spans="1:8" ht="14.25" customHeight="1">
      <c r="A10" s="8"/>
      <c r="B10" s="8"/>
      <c r="C10" s="8"/>
      <c r="D10" s="8"/>
      <c r="E10" s="8"/>
      <c r="F10" s="8"/>
      <c r="G10" s="8"/>
      <c r="H10" s="16" t="s">
        <v>50</v>
      </c>
    </row>
    <row r="11" spans="1:8" s="5" customFormat="1" ht="14.25" customHeight="1">
      <c r="A11" s="8"/>
      <c r="B11" s="61" t="s">
        <v>48</v>
      </c>
      <c r="C11" s="61"/>
      <c r="D11" s="61" t="s">
        <v>47</v>
      </c>
      <c r="E11" s="61" t="s">
        <v>46</v>
      </c>
      <c r="F11" s="60" t="s">
        <v>45</v>
      </c>
      <c r="G11" s="60"/>
      <c r="H11" s="60"/>
    </row>
    <row r="12" spans="1:8" ht="31.5" customHeight="1">
      <c r="A12" s="8"/>
      <c r="B12" s="61"/>
      <c r="C12" s="61"/>
      <c r="D12" s="61"/>
      <c r="E12" s="61"/>
      <c r="F12" s="31" t="s">
        <v>51</v>
      </c>
      <c r="G12" s="31" t="s">
        <v>52</v>
      </c>
      <c r="H12" s="31" t="s">
        <v>69</v>
      </c>
    </row>
    <row r="13" spans="1:8" ht="11.25" customHeight="1">
      <c r="A13" s="8"/>
      <c r="B13" s="72">
        <v>1</v>
      </c>
      <c r="C13" s="72"/>
      <c r="D13" s="9">
        <v>2</v>
      </c>
      <c r="E13" s="9">
        <v>3</v>
      </c>
      <c r="F13" s="9">
        <v>4</v>
      </c>
      <c r="G13" s="9">
        <v>5</v>
      </c>
      <c r="H13" s="9">
        <v>6</v>
      </c>
    </row>
    <row r="14" spans="1:8" ht="15" customHeight="1">
      <c r="A14" s="10"/>
      <c r="B14" s="62" t="s">
        <v>44</v>
      </c>
      <c r="C14" s="62"/>
      <c r="D14" s="11">
        <v>1</v>
      </c>
      <c r="E14" s="11">
        <v>0</v>
      </c>
      <c r="F14" s="38">
        <f>F15+F16+F17+F20+F21+F22+F23</f>
        <v>77543.399999999994</v>
      </c>
      <c r="G14" s="38">
        <f t="shared" ref="G14" si="0">G15+G16+G17+G20+G21+G22+G23</f>
        <v>73722.899999999994</v>
      </c>
      <c r="H14" s="38">
        <f t="shared" ref="H14" si="1">H15+H16+H17+H20+H21+H22+H23</f>
        <v>74697.3</v>
      </c>
    </row>
    <row r="15" spans="1:8" ht="48.6" customHeight="1">
      <c r="A15" s="10"/>
      <c r="B15" s="59" t="s">
        <v>43</v>
      </c>
      <c r="C15" s="59"/>
      <c r="D15" s="12">
        <v>1</v>
      </c>
      <c r="E15" s="12">
        <v>2</v>
      </c>
      <c r="F15" s="39">
        <v>1979.3</v>
      </c>
      <c r="G15" s="39">
        <v>1919.6</v>
      </c>
      <c r="H15" s="39">
        <v>1919.6</v>
      </c>
    </row>
    <row r="16" spans="1:8" ht="57.75" customHeight="1">
      <c r="A16" s="10"/>
      <c r="B16" s="59" t="s">
        <v>42</v>
      </c>
      <c r="C16" s="59"/>
      <c r="D16" s="12">
        <v>1</v>
      </c>
      <c r="E16" s="12">
        <v>3</v>
      </c>
      <c r="F16" s="39">
        <v>2259.6</v>
      </c>
      <c r="G16" s="39">
        <v>2604.3000000000002</v>
      </c>
      <c r="H16" s="39">
        <v>2604.3000000000002</v>
      </c>
    </row>
    <row r="17" spans="1:12" ht="64.150000000000006" customHeight="1">
      <c r="A17" s="10"/>
      <c r="B17" s="59" t="s">
        <v>41</v>
      </c>
      <c r="C17" s="59"/>
      <c r="D17" s="12">
        <v>1</v>
      </c>
      <c r="E17" s="12">
        <v>4</v>
      </c>
      <c r="F17" s="39">
        <v>36300.6</v>
      </c>
      <c r="G17" s="39">
        <v>33127.199999999997</v>
      </c>
      <c r="H17" s="39">
        <v>33127.300000000003</v>
      </c>
    </row>
    <row r="18" spans="1:12" s="5" customFormat="1" ht="30.6" customHeight="1">
      <c r="A18" s="10"/>
      <c r="B18" s="54" t="s">
        <v>65</v>
      </c>
      <c r="C18" s="55"/>
      <c r="D18" s="7"/>
      <c r="E18" s="17"/>
      <c r="F18" s="37">
        <v>73</v>
      </c>
      <c r="G18" s="40"/>
      <c r="H18" s="40"/>
    </row>
    <row r="19" spans="1:12" s="5" customFormat="1" ht="44.25" customHeight="1">
      <c r="A19" s="10"/>
      <c r="B19" s="54" t="s">
        <v>57</v>
      </c>
      <c r="C19" s="55"/>
      <c r="D19" s="7"/>
      <c r="E19" s="17"/>
      <c r="F19" s="37">
        <v>73</v>
      </c>
      <c r="G19" s="40"/>
      <c r="H19" s="40"/>
    </row>
    <row r="20" spans="1:12" ht="31.35" customHeight="1">
      <c r="A20" s="10"/>
      <c r="B20" s="59" t="s">
        <v>40</v>
      </c>
      <c r="C20" s="59"/>
      <c r="D20" s="12">
        <v>1</v>
      </c>
      <c r="E20" s="12">
        <v>5</v>
      </c>
      <c r="F20" s="39">
        <v>10.1</v>
      </c>
      <c r="G20" s="39">
        <v>29.9</v>
      </c>
      <c r="H20" s="39">
        <v>4.2</v>
      </c>
    </row>
    <row r="21" spans="1:12" ht="47.85" customHeight="1">
      <c r="A21" s="10"/>
      <c r="B21" s="59" t="s">
        <v>39</v>
      </c>
      <c r="C21" s="59"/>
      <c r="D21" s="12">
        <v>1</v>
      </c>
      <c r="E21" s="12">
        <v>6</v>
      </c>
      <c r="F21" s="39">
        <v>7502.9</v>
      </c>
      <c r="G21" s="39">
        <v>7252.6</v>
      </c>
      <c r="H21" s="39">
        <v>7252.6</v>
      </c>
    </row>
    <row r="22" spans="1:12" ht="18.600000000000001" customHeight="1">
      <c r="A22" s="10"/>
      <c r="B22" s="59" t="s">
        <v>38</v>
      </c>
      <c r="C22" s="59"/>
      <c r="D22" s="12">
        <v>1</v>
      </c>
      <c r="E22" s="12">
        <v>11</v>
      </c>
      <c r="F22" s="39">
        <v>3000</v>
      </c>
      <c r="G22" s="39">
        <v>3000</v>
      </c>
      <c r="H22" s="39">
        <v>3000</v>
      </c>
    </row>
    <row r="23" spans="1:12" ht="21.4" customHeight="1">
      <c r="A23" s="10"/>
      <c r="B23" s="59" t="s">
        <v>37</v>
      </c>
      <c r="C23" s="59"/>
      <c r="D23" s="12">
        <v>1</v>
      </c>
      <c r="E23" s="12">
        <v>13</v>
      </c>
      <c r="F23" s="41">
        <v>26490.9</v>
      </c>
      <c r="G23" s="41">
        <v>25789.3</v>
      </c>
      <c r="H23" s="41">
        <v>26789.3</v>
      </c>
    </row>
    <row r="24" spans="1:12" ht="32.25" customHeight="1">
      <c r="A24" s="10"/>
      <c r="B24" s="62" t="s">
        <v>36</v>
      </c>
      <c r="C24" s="62"/>
      <c r="D24" s="11">
        <v>3</v>
      </c>
      <c r="E24" s="11">
        <v>0</v>
      </c>
      <c r="F24" s="38">
        <f>F26+F25</f>
        <v>4306.2</v>
      </c>
      <c r="G24" s="38">
        <f t="shared" ref="G24" si="2">G26+G25</f>
        <v>4426.3999999999996</v>
      </c>
      <c r="H24" s="38">
        <f t="shared" ref="H24" si="3">H26+H25</f>
        <v>4426.3999999999996</v>
      </c>
    </row>
    <row r="25" spans="1:12" s="5" customFormat="1" ht="38.450000000000003" customHeight="1">
      <c r="A25" s="10"/>
      <c r="B25" s="64" t="s">
        <v>72</v>
      </c>
      <c r="C25" s="53"/>
      <c r="D25" s="12">
        <v>3</v>
      </c>
      <c r="E25" s="12">
        <v>10</v>
      </c>
      <c r="F25" s="39">
        <v>3103</v>
      </c>
      <c r="G25" s="39">
        <v>3009.2</v>
      </c>
      <c r="H25" s="39">
        <v>3009.2</v>
      </c>
      <c r="I25" s="34"/>
      <c r="J25" s="34"/>
      <c r="K25" s="34"/>
      <c r="L25" s="35"/>
    </row>
    <row r="26" spans="1:12" ht="32.85" customHeight="1">
      <c r="A26" s="10"/>
      <c r="B26" s="59" t="s">
        <v>35</v>
      </c>
      <c r="C26" s="59"/>
      <c r="D26" s="12">
        <v>3</v>
      </c>
      <c r="E26" s="12">
        <v>14</v>
      </c>
      <c r="F26" s="39">
        <v>1203.2</v>
      </c>
      <c r="G26" s="39">
        <v>1417.2</v>
      </c>
      <c r="H26" s="39">
        <v>1417.2</v>
      </c>
    </row>
    <row r="27" spans="1:12" ht="30.6" customHeight="1">
      <c r="A27" s="10"/>
      <c r="B27" s="62" t="s">
        <v>34</v>
      </c>
      <c r="C27" s="62"/>
      <c r="D27" s="11">
        <v>4</v>
      </c>
      <c r="E27" s="11">
        <v>0</v>
      </c>
      <c r="F27" s="38">
        <f>F28+F29+F30+F33</f>
        <v>187616.59999999998</v>
      </c>
      <c r="G27" s="38">
        <f t="shared" ref="G27" si="4">G28+G29+G30+G33</f>
        <v>66219.3</v>
      </c>
      <c r="H27" s="38">
        <f t="shared" ref="H27" si="5">H28+H29+H30+H33</f>
        <v>40336.1</v>
      </c>
    </row>
    <row r="28" spans="1:12" ht="15" customHeight="1">
      <c r="A28" s="10"/>
      <c r="B28" s="59" t="s">
        <v>33</v>
      </c>
      <c r="C28" s="59"/>
      <c r="D28" s="12">
        <v>4</v>
      </c>
      <c r="E28" s="12">
        <v>5</v>
      </c>
      <c r="F28" s="39">
        <f>800+150</f>
        <v>950</v>
      </c>
      <c r="G28" s="39">
        <v>800</v>
      </c>
      <c r="H28" s="39">
        <v>1050</v>
      </c>
    </row>
    <row r="29" spans="1:12" ht="15" customHeight="1">
      <c r="A29" s="10"/>
      <c r="B29" s="59" t="s">
        <v>32</v>
      </c>
      <c r="C29" s="59"/>
      <c r="D29" s="12">
        <v>4</v>
      </c>
      <c r="E29" s="12">
        <v>8</v>
      </c>
      <c r="F29" s="39">
        <v>6375.7</v>
      </c>
      <c r="G29" s="39">
        <v>0</v>
      </c>
      <c r="H29" s="39">
        <v>0</v>
      </c>
    </row>
    <row r="30" spans="1:12" ht="21.4" customHeight="1">
      <c r="A30" s="10"/>
      <c r="B30" s="59" t="s">
        <v>31</v>
      </c>
      <c r="C30" s="59"/>
      <c r="D30" s="12">
        <v>4</v>
      </c>
      <c r="E30" s="12">
        <v>9</v>
      </c>
      <c r="F30" s="39">
        <v>73948.5</v>
      </c>
      <c r="G30" s="39">
        <v>25302.2</v>
      </c>
      <c r="H30" s="39">
        <v>26792.2</v>
      </c>
    </row>
    <row r="31" spans="1:12" s="5" customFormat="1" ht="29.25" customHeight="1">
      <c r="A31" s="10"/>
      <c r="B31" s="56" t="s">
        <v>66</v>
      </c>
      <c r="C31" s="57"/>
      <c r="D31" s="12"/>
      <c r="E31" s="12"/>
      <c r="F31" s="42">
        <f>F32</f>
        <v>20506</v>
      </c>
      <c r="G31" s="42">
        <f t="shared" ref="G31" si="6">G32</f>
        <v>506</v>
      </c>
      <c r="H31" s="42">
        <f t="shared" ref="H31" si="7">H32</f>
        <v>506</v>
      </c>
    </row>
    <row r="32" spans="1:12" s="5" customFormat="1" ht="39.950000000000003" customHeight="1">
      <c r="A32" s="10"/>
      <c r="B32" s="56" t="s">
        <v>57</v>
      </c>
      <c r="C32" s="57"/>
      <c r="D32" s="12"/>
      <c r="E32" s="12"/>
      <c r="F32" s="42">
        <v>20506</v>
      </c>
      <c r="G32" s="42">
        <v>506</v>
      </c>
      <c r="H32" s="42">
        <v>506</v>
      </c>
    </row>
    <row r="33" spans="1:8" ht="20.65" customHeight="1">
      <c r="A33" s="10"/>
      <c r="B33" s="59" t="s">
        <v>30</v>
      </c>
      <c r="C33" s="59"/>
      <c r="D33" s="12">
        <v>4</v>
      </c>
      <c r="E33" s="12">
        <v>12</v>
      </c>
      <c r="F33" s="39">
        <v>106342.39999999999</v>
      </c>
      <c r="G33" s="39">
        <v>40117.1</v>
      </c>
      <c r="H33" s="39">
        <v>12493.9</v>
      </c>
    </row>
    <row r="34" spans="1:8" ht="20.65" customHeight="1">
      <c r="A34" s="10"/>
      <c r="B34" s="62" t="s">
        <v>29</v>
      </c>
      <c r="C34" s="62"/>
      <c r="D34" s="11">
        <v>5</v>
      </c>
      <c r="E34" s="11">
        <v>0</v>
      </c>
      <c r="F34" s="38">
        <f>F35+F36+F39+F40</f>
        <v>78453.900000000009</v>
      </c>
      <c r="G34" s="38">
        <f t="shared" ref="G34" si="8">G35+G36+G39+G40</f>
        <v>73503.299999999988</v>
      </c>
      <c r="H34" s="38">
        <f t="shared" ref="H34" si="9">H35+H36+H39+H40</f>
        <v>44502.5</v>
      </c>
    </row>
    <row r="35" spans="1:8" ht="22.15" customHeight="1">
      <c r="A35" s="10"/>
      <c r="B35" s="59" t="s">
        <v>28</v>
      </c>
      <c r="C35" s="59"/>
      <c r="D35" s="12">
        <v>5</v>
      </c>
      <c r="E35" s="12">
        <v>1</v>
      </c>
      <c r="F35" s="39">
        <f>39544.7-3000+50</f>
        <v>36594.699999999997</v>
      </c>
      <c r="G35" s="39">
        <f>15934.5+34211.7</f>
        <v>50146.2</v>
      </c>
      <c r="H35" s="39">
        <v>19995.400000000001</v>
      </c>
    </row>
    <row r="36" spans="1:8" ht="20.65" customHeight="1">
      <c r="A36" s="10"/>
      <c r="B36" s="59" t="s">
        <v>27</v>
      </c>
      <c r="C36" s="59"/>
      <c r="D36" s="12">
        <v>5</v>
      </c>
      <c r="E36" s="12">
        <v>2</v>
      </c>
      <c r="F36" s="39">
        <f>33140.9-50</f>
        <v>33090.9</v>
      </c>
      <c r="G36" s="39">
        <v>16302.8</v>
      </c>
      <c r="H36" s="39">
        <v>17452.8</v>
      </c>
    </row>
    <row r="37" spans="1:8" s="5" customFormat="1" ht="20.65" customHeight="1">
      <c r="A37" s="10"/>
      <c r="B37" s="54" t="s">
        <v>65</v>
      </c>
      <c r="C37" s="55"/>
      <c r="D37" s="7"/>
      <c r="E37" s="17"/>
      <c r="F37" s="37">
        <f>F38</f>
        <v>2</v>
      </c>
      <c r="G37" s="40"/>
      <c r="H37" s="40"/>
    </row>
    <row r="38" spans="1:8" s="5" customFormat="1" ht="20.65" customHeight="1">
      <c r="A38" s="10"/>
      <c r="B38" s="54" t="s">
        <v>57</v>
      </c>
      <c r="C38" s="55"/>
      <c r="D38" s="7"/>
      <c r="E38" s="17"/>
      <c r="F38" s="37">
        <v>2</v>
      </c>
      <c r="G38" s="40"/>
      <c r="H38" s="40"/>
    </row>
    <row r="39" spans="1:8" ht="24.95" customHeight="1">
      <c r="A39" s="10"/>
      <c r="B39" s="59" t="s">
        <v>26</v>
      </c>
      <c r="C39" s="59"/>
      <c r="D39" s="12">
        <v>5</v>
      </c>
      <c r="E39" s="12">
        <v>3</v>
      </c>
      <c r="F39" s="39">
        <v>4471</v>
      </c>
      <c r="G39" s="39">
        <v>3042.9</v>
      </c>
      <c r="H39" s="39">
        <v>3042.9</v>
      </c>
    </row>
    <row r="40" spans="1:8" ht="28.5" customHeight="1">
      <c r="A40" s="10"/>
      <c r="B40" s="59" t="s">
        <v>25</v>
      </c>
      <c r="C40" s="59"/>
      <c r="D40" s="12">
        <v>5</v>
      </c>
      <c r="E40" s="12">
        <v>5</v>
      </c>
      <c r="F40" s="39">
        <v>4297.3</v>
      </c>
      <c r="G40" s="39">
        <v>4011.4</v>
      </c>
      <c r="H40" s="39">
        <v>4011.4</v>
      </c>
    </row>
    <row r="41" spans="1:8" ht="20.100000000000001" customHeight="1">
      <c r="A41" s="10"/>
      <c r="B41" s="62" t="s">
        <v>24</v>
      </c>
      <c r="C41" s="62"/>
      <c r="D41" s="11">
        <v>6</v>
      </c>
      <c r="E41" s="11">
        <v>0</v>
      </c>
      <c r="F41" s="38">
        <f>F43+F42</f>
        <v>6353</v>
      </c>
      <c r="G41" s="38">
        <f>G43+G42</f>
        <v>6380</v>
      </c>
      <c r="H41" s="38">
        <f t="shared" ref="H41" si="10">H43</f>
        <v>7300</v>
      </c>
    </row>
    <row r="42" spans="1:8" s="5" customFormat="1" ht="36.4" customHeight="1">
      <c r="A42" s="10"/>
      <c r="B42" s="52" t="s">
        <v>75</v>
      </c>
      <c r="C42" s="53"/>
      <c r="D42" s="12">
        <v>6</v>
      </c>
      <c r="E42" s="12">
        <v>2</v>
      </c>
      <c r="F42" s="39">
        <v>2061.9</v>
      </c>
      <c r="G42" s="39">
        <v>0</v>
      </c>
      <c r="H42" s="39">
        <v>0</v>
      </c>
    </row>
    <row r="43" spans="1:8" ht="31.35" customHeight="1">
      <c r="A43" s="10"/>
      <c r="B43" s="59" t="s">
        <v>23</v>
      </c>
      <c r="C43" s="59"/>
      <c r="D43" s="12">
        <v>6</v>
      </c>
      <c r="E43" s="12">
        <v>3</v>
      </c>
      <c r="F43" s="39">
        <f>4441.1-150</f>
        <v>4291.1000000000004</v>
      </c>
      <c r="G43" s="39">
        <v>6380</v>
      </c>
      <c r="H43" s="39">
        <v>7300</v>
      </c>
    </row>
    <row r="44" spans="1:8" ht="15" customHeight="1">
      <c r="A44" s="10"/>
      <c r="B44" s="62" t="s">
        <v>22</v>
      </c>
      <c r="C44" s="62"/>
      <c r="D44" s="11">
        <v>7</v>
      </c>
      <c r="E44" s="11">
        <v>0</v>
      </c>
      <c r="F44" s="43">
        <f>F45+F46+F47+F48+F49</f>
        <v>531974.1</v>
      </c>
      <c r="G44" s="43">
        <f t="shared" ref="G44" si="11">G45+G46+G47+G48+G49</f>
        <v>573610.79999999993</v>
      </c>
      <c r="H44" s="43">
        <f t="shared" ref="H44" si="12">H45+H46+H47+H48+H49</f>
        <v>673868.00000000012</v>
      </c>
    </row>
    <row r="45" spans="1:8" ht="17.100000000000001" customHeight="1">
      <c r="A45" s="10"/>
      <c r="B45" s="59" t="s">
        <v>21</v>
      </c>
      <c r="C45" s="59"/>
      <c r="D45" s="12">
        <v>7</v>
      </c>
      <c r="E45" s="12">
        <v>1</v>
      </c>
      <c r="F45" s="39">
        <v>127357.2</v>
      </c>
      <c r="G45" s="39">
        <v>117717.4</v>
      </c>
      <c r="H45" s="39">
        <v>127717.4</v>
      </c>
    </row>
    <row r="46" spans="1:8" ht="20.100000000000001" customHeight="1">
      <c r="A46" s="10"/>
      <c r="B46" s="59" t="s">
        <v>20</v>
      </c>
      <c r="C46" s="59"/>
      <c r="D46" s="12">
        <v>7</v>
      </c>
      <c r="E46" s="12">
        <v>2</v>
      </c>
      <c r="F46" s="44">
        <v>298950.5</v>
      </c>
      <c r="G46" s="39">
        <f>342187.3-6000</f>
        <v>336187.3</v>
      </c>
      <c r="H46" s="39">
        <v>439835.4</v>
      </c>
    </row>
    <row r="47" spans="1:8" ht="20.100000000000001" customHeight="1">
      <c r="A47" s="10"/>
      <c r="B47" s="59" t="s">
        <v>19</v>
      </c>
      <c r="C47" s="59"/>
      <c r="D47" s="12">
        <v>7</v>
      </c>
      <c r="E47" s="12">
        <v>3</v>
      </c>
      <c r="F47" s="39">
        <v>34556</v>
      </c>
      <c r="G47" s="39">
        <v>32678.2</v>
      </c>
      <c r="H47" s="39">
        <v>38287.300000000003</v>
      </c>
    </row>
    <row r="48" spans="1:8" ht="23.65" customHeight="1">
      <c r="A48" s="10"/>
      <c r="B48" s="59" t="s">
        <v>18</v>
      </c>
      <c r="C48" s="59"/>
      <c r="D48" s="12">
        <v>7</v>
      </c>
      <c r="E48" s="12">
        <v>7</v>
      </c>
      <c r="F48" s="39">
        <v>3976.7</v>
      </c>
      <c r="G48" s="39">
        <v>2998</v>
      </c>
      <c r="H48" s="39">
        <v>2998</v>
      </c>
    </row>
    <row r="49" spans="1:8" ht="24.95" customHeight="1">
      <c r="A49" s="10"/>
      <c r="B49" s="59" t="s">
        <v>17</v>
      </c>
      <c r="C49" s="59"/>
      <c r="D49" s="12">
        <v>7</v>
      </c>
      <c r="E49" s="12">
        <v>9</v>
      </c>
      <c r="F49" s="39">
        <v>67133.7</v>
      </c>
      <c r="G49" s="39">
        <f>78029.9+6000</f>
        <v>84029.9</v>
      </c>
      <c r="H49" s="39">
        <v>65029.9</v>
      </c>
    </row>
    <row r="50" spans="1:8" ht="20.65" customHeight="1">
      <c r="A50" s="10"/>
      <c r="B50" s="62" t="s">
        <v>16</v>
      </c>
      <c r="C50" s="62"/>
      <c r="D50" s="11">
        <v>8</v>
      </c>
      <c r="E50" s="11">
        <v>0</v>
      </c>
      <c r="F50" s="38">
        <f>F51+F54</f>
        <v>177957.7</v>
      </c>
      <c r="G50" s="38">
        <f t="shared" ref="G50" si="13">G51+G54</f>
        <v>56023.7</v>
      </c>
      <c r="H50" s="38">
        <f t="shared" ref="H50" si="14">H51+H54</f>
        <v>51674.2</v>
      </c>
    </row>
    <row r="51" spans="1:8" ht="15" customHeight="1">
      <c r="A51" s="10"/>
      <c r="B51" s="59" t="s">
        <v>15</v>
      </c>
      <c r="C51" s="59"/>
      <c r="D51" s="12">
        <v>8</v>
      </c>
      <c r="E51" s="12">
        <v>1</v>
      </c>
      <c r="F51" s="44">
        <v>168833.7</v>
      </c>
      <c r="G51" s="39">
        <v>46002.5</v>
      </c>
      <c r="H51" s="39">
        <v>43403</v>
      </c>
    </row>
    <row r="52" spans="1:8" s="5" customFormat="1" ht="31.35" customHeight="1">
      <c r="A52" s="10"/>
      <c r="B52" s="54" t="s">
        <v>65</v>
      </c>
      <c r="C52" s="55"/>
      <c r="D52" s="7"/>
      <c r="E52" s="6"/>
      <c r="F52" s="37">
        <f>F53</f>
        <v>1725</v>
      </c>
      <c r="G52" s="37">
        <f t="shared" ref="G52" si="15">G53</f>
        <v>1725</v>
      </c>
      <c r="H52" s="37">
        <f t="shared" ref="H52" si="16">H53</f>
        <v>1725</v>
      </c>
    </row>
    <row r="53" spans="1:8" s="5" customFormat="1" ht="38.450000000000003" customHeight="1">
      <c r="A53" s="10"/>
      <c r="B53" s="54" t="s">
        <v>57</v>
      </c>
      <c r="C53" s="55"/>
      <c r="D53" s="7"/>
      <c r="E53" s="6"/>
      <c r="F53" s="37">
        <v>1725</v>
      </c>
      <c r="G53" s="37">
        <v>1725</v>
      </c>
      <c r="H53" s="37">
        <v>1725</v>
      </c>
    </row>
    <row r="54" spans="1:8" ht="19.5" customHeight="1">
      <c r="A54" s="10"/>
      <c r="B54" s="59" t="s">
        <v>14</v>
      </c>
      <c r="C54" s="59"/>
      <c r="D54" s="12">
        <v>8</v>
      </c>
      <c r="E54" s="12">
        <v>4</v>
      </c>
      <c r="F54" s="39">
        <v>9124</v>
      </c>
      <c r="G54" s="39">
        <v>10021.200000000001</v>
      </c>
      <c r="H54" s="39">
        <v>8271.2000000000007</v>
      </c>
    </row>
    <row r="55" spans="1:8" ht="17.850000000000001" customHeight="1">
      <c r="A55" s="10"/>
      <c r="B55" s="62" t="s">
        <v>13</v>
      </c>
      <c r="C55" s="62"/>
      <c r="D55" s="11">
        <v>9</v>
      </c>
      <c r="E55" s="11">
        <v>0</v>
      </c>
      <c r="F55" s="38">
        <f>F56+F57</f>
        <v>987.8</v>
      </c>
      <c r="G55" s="38">
        <f t="shared" ref="G55" si="17">G56+G57</f>
        <v>987.8</v>
      </c>
      <c r="H55" s="38">
        <f t="shared" ref="H55" si="18">H56+H57</f>
        <v>987.8</v>
      </c>
    </row>
    <row r="56" spans="1:8" ht="20.65" customHeight="1">
      <c r="A56" s="10"/>
      <c r="B56" s="59" t="s">
        <v>12</v>
      </c>
      <c r="C56" s="59"/>
      <c r="D56" s="12">
        <v>9</v>
      </c>
      <c r="E56" s="12">
        <v>7</v>
      </c>
      <c r="F56" s="39">
        <v>297.8</v>
      </c>
      <c r="G56" s="39">
        <v>297.8</v>
      </c>
      <c r="H56" s="39">
        <v>297.8</v>
      </c>
    </row>
    <row r="57" spans="1:8" ht="24.95" customHeight="1">
      <c r="A57" s="10"/>
      <c r="B57" s="59" t="s">
        <v>11</v>
      </c>
      <c r="C57" s="59"/>
      <c r="D57" s="12">
        <v>9</v>
      </c>
      <c r="E57" s="12">
        <v>9</v>
      </c>
      <c r="F57" s="39">
        <v>690</v>
      </c>
      <c r="G57" s="39">
        <v>690</v>
      </c>
      <c r="H57" s="39">
        <v>690</v>
      </c>
    </row>
    <row r="58" spans="1:8" ht="15" customHeight="1">
      <c r="A58" s="10"/>
      <c r="B58" s="62" t="s">
        <v>10</v>
      </c>
      <c r="C58" s="62"/>
      <c r="D58" s="11">
        <v>10</v>
      </c>
      <c r="E58" s="11">
        <v>0</v>
      </c>
      <c r="F58" s="38">
        <f>F59+F60+F61</f>
        <v>15651</v>
      </c>
      <c r="G58" s="38">
        <f t="shared" ref="G58" si="19">G59+G60+G61</f>
        <v>14902.8</v>
      </c>
      <c r="H58" s="38">
        <f t="shared" ref="H58" si="20">H59+H60+H61</f>
        <v>14902.8</v>
      </c>
    </row>
    <row r="59" spans="1:8" ht="18.600000000000001" customHeight="1">
      <c r="A59" s="10"/>
      <c r="B59" s="59" t="s">
        <v>9</v>
      </c>
      <c r="C59" s="59"/>
      <c r="D59" s="12">
        <v>10</v>
      </c>
      <c r="E59" s="12">
        <v>1</v>
      </c>
      <c r="F59" s="39">
        <v>1329.4</v>
      </c>
      <c r="G59" s="39">
        <v>1329.4</v>
      </c>
      <c r="H59" s="39">
        <v>1329.4</v>
      </c>
    </row>
    <row r="60" spans="1:8" ht="20.100000000000001" customHeight="1">
      <c r="A60" s="10"/>
      <c r="B60" s="59" t="s">
        <v>8</v>
      </c>
      <c r="C60" s="59"/>
      <c r="D60" s="12">
        <v>10</v>
      </c>
      <c r="E60" s="12">
        <v>3</v>
      </c>
      <c r="F60" s="39">
        <v>9704.2000000000007</v>
      </c>
      <c r="G60" s="39">
        <v>8956</v>
      </c>
      <c r="H60" s="39">
        <v>8956</v>
      </c>
    </row>
    <row r="61" spans="1:8" ht="18.600000000000001" customHeight="1">
      <c r="A61" s="10"/>
      <c r="B61" s="59" t="s">
        <v>7</v>
      </c>
      <c r="C61" s="59"/>
      <c r="D61" s="12">
        <v>10</v>
      </c>
      <c r="E61" s="12">
        <v>4</v>
      </c>
      <c r="F61" s="39">
        <v>4617.3999999999996</v>
      </c>
      <c r="G61" s="39">
        <v>4617.3999999999996</v>
      </c>
      <c r="H61" s="39">
        <v>4617.3999999999996</v>
      </c>
    </row>
    <row r="62" spans="1:8" ht="22.15" customHeight="1">
      <c r="A62" s="10"/>
      <c r="B62" s="62" t="s">
        <v>6</v>
      </c>
      <c r="C62" s="62"/>
      <c r="D62" s="11">
        <v>11</v>
      </c>
      <c r="E62" s="11">
        <v>0</v>
      </c>
      <c r="F62" s="38">
        <f>F63+F64+F65</f>
        <v>34294.1</v>
      </c>
      <c r="G62" s="38">
        <f t="shared" ref="G62" si="21">G63+G64+G65</f>
        <v>16346.3</v>
      </c>
      <c r="H62" s="38">
        <f t="shared" ref="H62" si="22">H63+H64+H65</f>
        <v>12246.3</v>
      </c>
    </row>
    <row r="63" spans="1:8" ht="15.75" customHeight="1">
      <c r="A63" s="10"/>
      <c r="B63" s="59" t="s">
        <v>5</v>
      </c>
      <c r="C63" s="59"/>
      <c r="D63" s="12">
        <v>11</v>
      </c>
      <c r="E63" s="12">
        <v>1</v>
      </c>
      <c r="F63" s="39">
        <v>11539.8</v>
      </c>
      <c r="G63" s="39">
        <v>11346.3</v>
      </c>
      <c r="H63" s="39">
        <v>11346.3</v>
      </c>
    </row>
    <row r="64" spans="1:8" ht="21.4" customHeight="1">
      <c r="A64" s="10"/>
      <c r="B64" s="59" t="s">
        <v>4</v>
      </c>
      <c r="C64" s="59"/>
      <c r="D64" s="12">
        <v>11</v>
      </c>
      <c r="E64" s="12">
        <v>2</v>
      </c>
      <c r="F64" s="39">
        <v>1200</v>
      </c>
      <c r="G64" s="39">
        <v>900</v>
      </c>
      <c r="H64" s="39">
        <v>900</v>
      </c>
    </row>
    <row r="65" spans="1:8" s="5" customFormat="1" ht="24.95" customHeight="1">
      <c r="A65" s="10"/>
      <c r="B65" s="66" t="s">
        <v>62</v>
      </c>
      <c r="C65" s="67"/>
      <c r="D65" s="28" t="s">
        <v>63</v>
      </c>
      <c r="E65" s="28" t="s">
        <v>64</v>
      </c>
      <c r="F65" s="39">
        <v>21554.3</v>
      </c>
      <c r="G65" s="39">
        <v>4100</v>
      </c>
      <c r="H65" s="39">
        <v>0</v>
      </c>
    </row>
    <row r="66" spans="1:8" ht="63.4" customHeight="1">
      <c r="A66" s="10"/>
      <c r="B66" s="62" t="s">
        <v>3</v>
      </c>
      <c r="C66" s="62"/>
      <c r="D66" s="11">
        <v>14</v>
      </c>
      <c r="E66" s="11">
        <v>0</v>
      </c>
      <c r="F66" s="38">
        <f>F67+F70</f>
        <v>62703.7</v>
      </c>
      <c r="G66" s="38">
        <f t="shared" ref="G66" si="23">G67+G70</f>
        <v>45222</v>
      </c>
      <c r="H66" s="38">
        <f t="shared" ref="H66" si="24">H67+H70</f>
        <v>46706.600000000006</v>
      </c>
    </row>
    <row r="67" spans="1:8" ht="42.2" customHeight="1">
      <c r="A67" s="10"/>
      <c r="B67" s="59" t="s">
        <v>2</v>
      </c>
      <c r="C67" s="59"/>
      <c r="D67" s="12">
        <v>14</v>
      </c>
      <c r="E67" s="12">
        <v>1</v>
      </c>
      <c r="F67" s="39">
        <v>31967.5</v>
      </c>
      <c r="G67" s="39">
        <v>33646.400000000001</v>
      </c>
      <c r="H67" s="39">
        <v>34123.4</v>
      </c>
    </row>
    <row r="68" spans="1:8" s="5" customFormat="1" ht="35.65" customHeight="1">
      <c r="A68" s="10"/>
      <c r="B68" s="54" t="s">
        <v>67</v>
      </c>
      <c r="C68" s="55"/>
      <c r="D68" s="12"/>
      <c r="E68" s="12"/>
      <c r="F68" s="40"/>
      <c r="G68" s="45"/>
      <c r="H68" s="45"/>
    </row>
    <row r="69" spans="1:8" s="5" customFormat="1" ht="42.2" customHeight="1">
      <c r="A69" s="10"/>
      <c r="B69" s="54" t="s">
        <v>58</v>
      </c>
      <c r="C69" s="55"/>
      <c r="D69" s="12"/>
      <c r="E69" s="12"/>
      <c r="F69" s="24">
        <f>F67</f>
        <v>31967.5</v>
      </c>
      <c r="G69" s="24">
        <f>G67</f>
        <v>33646.400000000001</v>
      </c>
      <c r="H69" s="24">
        <f>H67</f>
        <v>34123.4</v>
      </c>
    </row>
    <row r="70" spans="1:8" ht="23.65" customHeight="1">
      <c r="A70" s="10"/>
      <c r="B70" s="59" t="s">
        <v>1</v>
      </c>
      <c r="C70" s="59"/>
      <c r="D70" s="12">
        <v>14</v>
      </c>
      <c r="E70" s="12">
        <v>2</v>
      </c>
      <c r="F70" s="39">
        <f>27736.2+3000</f>
        <v>30736.2</v>
      </c>
      <c r="G70" s="39">
        <v>11575.6</v>
      </c>
      <c r="H70" s="39">
        <v>12583.2</v>
      </c>
    </row>
    <row r="71" spans="1:8" ht="34.9" customHeight="1">
      <c r="A71" s="13"/>
      <c r="B71" s="54" t="s">
        <v>65</v>
      </c>
      <c r="C71" s="55"/>
      <c r="D71" s="14"/>
      <c r="E71" s="14"/>
      <c r="F71" s="46">
        <f>F70</f>
        <v>30736.2</v>
      </c>
      <c r="G71" s="42">
        <f>G70</f>
        <v>11575.6</v>
      </c>
      <c r="H71" s="42">
        <f>H70</f>
        <v>12583.2</v>
      </c>
    </row>
    <row r="72" spans="1:8" s="5" customFormat="1" ht="17.850000000000001" hidden="1" customHeight="1">
      <c r="A72" s="13"/>
      <c r="B72" s="18"/>
      <c r="C72" s="19"/>
      <c r="D72" s="14"/>
      <c r="E72" s="14"/>
      <c r="F72" s="47"/>
      <c r="G72" s="40"/>
      <c r="H72" s="40"/>
    </row>
    <row r="73" spans="1:8" ht="23.65" customHeight="1">
      <c r="A73" s="8"/>
      <c r="B73" s="68" t="s">
        <v>54</v>
      </c>
      <c r="C73" s="69"/>
      <c r="D73" s="14"/>
      <c r="E73" s="15"/>
      <c r="F73" s="48">
        <f>F14+F24+F27+F34+F41+F44+F50+F55+F58+F62+F66</f>
        <v>1177841.5</v>
      </c>
      <c r="G73" s="48">
        <f t="shared" ref="G73:H73" si="25">G14+G24+G27+G34+G41+G44+G50+G55+G58+G62+G66</f>
        <v>931345.3</v>
      </c>
      <c r="H73" s="48">
        <f t="shared" si="25"/>
        <v>971648.00000000012</v>
      </c>
    </row>
    <row r="74" spans="1:8" s="27" customFormat="1" ht="23.65" customHeight="1">
      <c r="A74" s="25"/>
      <c r="B74" s="70" t="s">
        <v>53</v>
      </c>
      <c r="C74" s="71"/>
      <c r="D74" s="26"/>
      <c r="E74" s="26"/>
      <c r="F74" s="49"/>
      <c r="G74" s="50">
        <v>9810.4</v>
      </c>
      <c r="H74" s="50">
        <v>24699.3</v>
      </c>
    </row>
    <row r="75" spans="1:8" ht="24.2" customHeight="1">
      <c r="A75" s="13"/>
      <c r="B75" s="68" t="s">
        <v>55</v>
      </c>
      <c r="C75" s="69"/>
      <c r="D75" s="14"/>
      <c r="E75" s="14"/>
      <c r="F75" s="48">
        <f>F73</f>
        <v>1177841.5</v>
      </c>
      <c r="G75" s="48">
        <f>G73+G74</f>
        <v>941155.70000000007</v>
      </c>
      <c r="H75" s="48">
        <f>H73+H74</f>
        <v>996347.30000000016</v>
      </c>
    </row>
    <row r="76" spans="1:8" s="23" customFormat="1" ht="19.5" customHeight="1">
      <c r="A76" s="21" t="s">
        <v>0</v>
      </c>
      <c r="B76" s="65" t="s">
        <v>56</v>
      </c>
      <c r="C76" s="65"/>
      <c r="D76" s="22"/>
      <c r="E76" s="22"/>
      <c r="F76" s="46">
        <f>F77+F78+F79</f>
        <v>85009.7</v>
      </c>
      <c r="G76" s="46">
        <f t="shared" ref="G76" si="26">G77+G78+G79</f>
        <v>50495.9</v>
      </c>
      <c r="H76" s="46">
        <f t="shared" ref="H76" si="27">H77+H78+H79</f>
        <v>48937.600000000006</v>
      </c>
    </row>
    <row r="77" spans="1:8" ht="32.1" customHeight="1">
      <c r="B77" s="65" t="s">
        <v>59</v>
      </c>
      <c r="C77" s="65"/>
      <c r="D77" s="20"/>
      <c r="E77" s="20"/>
      <c r="F77" s="51">
        <f>F69</f>
        <v>31967.5</v>
      </c>
      <c r="G77" s="51">
        <f t="shared" ref="G77" si="28">G69</f>
        <v>33646.400000000001</v>
      </c>
      <c r="H77" s="51">
        <f t="shared" ref="H77" si="29">H69</f>
        <v>34123.4</v>
      </c>
    </row>
    <row r="78" spans="1:8" ht="53.45" customHeight="1">
      <c r="B78" s="65" t="s">
        <v>60</v>
      </c>
      <c r="C78" s="65"/>
      <c r="D78" s="20"/>
      <c r="E78" s="20"/>
      <c r="F78" s="51">
        <f>F71</f>
        <v>30736.2</v>
      </c>
      <c r="G78" s="51">
        <f t="shared" ref="G78" si="30">G71</f>
        <v>11575.6</v>
      </c>
      <c r="H78" s="51">
        <f t="shared" ref="H78" si="31">H71</f>
        <v>12583.2</v>
      </c>
    </row>
    <row r="79" spans="1:8" ht="34.9" customHeight="1">
      <c r="B79" s="65" t="s">
        <v>61</v>
      </c>
      <c r="C79" s="65"/>
      <c r="D79" s="20"/>
      <c r="E79" s="20"/>
      <c r="F79" s="51">
        <f>F53+F31+F38+F18</f>
        <v>22306</v>
      </c>
      <c r="G79" s="51">
        <f t="shared" ref="G79" si="32">G53+G32+G39</f>
        <v>5273.9</v>
      </c>
      <c r="H79" s="51">
        <f t="shared" ref="H79" si="33">H53+H31+H38</f>
        <v>2231</v>
      </c>
    </row>
    <row r="80" spans="1:8" ht="20.25">
      <c r="F80" s="36"/>
      <c r="G80" s="36"/>
      <c r="H80" s="73" t="s">
        <v>74</v>
      </c>
    </row>
    <row r="81" spans="6:8">
      <c r="F81" s="36"/>
      <c r="G81" s="36"/>
      <c r="H81" s="36"/>
    </row>
    <row r="82" spans="6:8">
      <c r="F82" s="36"/>
      <c r="G82" s="36"/>
      <c r="H82" s="36"/>
    </row>
    <row r="83" spans="6:8">
      <c r="F83" s="36"/>
      <c r="G83" s="36"/>
      <c r="H83" s="36"/>
    </row>
    <row r="84" spans="6:8">
      <c r="F84" s="36"/>
      <c r="G84" s="36"/>
      <c r="H84" s="36"/>
    </row>
    <row r="85" spans="6:8">
      <c r="F85" s="36"/>
      <c r="G85" s="36"/>
      <c r="H85" s="36"/>
    </row>
    <row r="86" spans="6:8">
      <c r="F86" s="36"/>
      <c r="G86" s="36"/>
      <c r="H86" s="36"/>
    </row>
    <row r="87" spans="6:8">
      <c r="F87" s="36"/>
      <c r="G87" s="36"/>
      <c r="H87" s="36"/>
    </row>
    <row r="88" spans="6:8">
      <c r="F88" s="36"/>
      <c r="G88" s="36"/>
      <c r="H88" s="36"/>
    </row>
    <row r="89" spans="6:8">
      <c r="F89" s="36"/>
      <c r="G89" s="36"/>
      <c r="H89" s="36"/>
    </row>
    <row r="107" ht="5.25" customHeight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86" ht="0.75" customHeight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</sheetData>
  <mergeCells count="76">
    <mergeCell ref="B59:C59"/>
    <mergeCell ref="B55:C55"/>
    <mergeCell ref="B13:C13"/>
    <mergeCell ref="B14:C14"/>
    <mergeCell ref="B34:C34"/>
    <mergeCell ref="B15:C15"/>
    <mergeCell ref="B16:C16"/>
    <mergeCell ref="B17:C17"/>
    <mergeCell ref="B20:C20"/>
    <mergeCell ref="B28:C28"/>
    <mergeCell ref="B26:C26"/>
    <mergeCell ref="B37:C37"/>
    <mergeCell ref="B40:C40"/>
    <mergeCell ref="B33:C33"/>
    <mergeCell ref="B35:C35"/>
    <mergeCell ref="B58:C58"/>
    <mergeCell ref="B78:C78"/>
    <mergeCell ref="B60:C60"/>
    <mergeCell ref="B61:C61"/>
    <mergeCell ref="B63:C63"/>
    <mergeCell ref="B62:C62"/>
    <mergeCell ref="B64:C64"/>
    <mergeCell ref="B53:C53"/>
    <mergeCell ref="B54:C54"/>
    <mergeCell ref="B56:C56"/>
    <mergeCell ref="B79:C79"/>
    <mergeCell ref="B65:C65"/>
    <mergeCell ref="B73:C73"/>
    <mergeCell ref="B74:C74"/>
    <mergeCell ref="B75:C75"/>
    <mergeCell ref="B68:C68"/>
    <mergeCell ref="B69:C69"/>
    <mergeCell ref="B71:C71"/>
    <mergeCell ref="B70:C70"/>
    <mergeCell ref="B67:C67"/>
    <mergeCell ref="B66:C66"/>
    <mergeCell ref="B76:C76"/>
    <mergeCell ref="B77:C77"/>
    <mergeCell ref="B57:C57"/>
    <mergeCell ref="B32:C32"/>
    <mergeCell ref="B41:C41"/>
    <mergeCell ref="B51:C51"/>
    <mergeCell ref="B38:C38"/>
    <mergeCell ref="B44:C44"/>
    <mergeCell ref="B50:C50"/>
    <mergeCell ref="B45:C45"/>
    <mergeCell ref="B46:C46"/>
    <mergeCell ref="B47:C47"/>
    <mergeCell ref="B48:C48"/>
    <mergeCell ref="B49:C49"/>
    <mergeCell ref="B39:C39"/>
    <mergeCell ref="B36:C36"/>
    <mergeCell ref="B43:C43"/>
    <mergeCell ref="B52:C52"/>
    <mergeCell ref="B27:C27"/>
    <mergeCell ref="B29:C29"/>
    <mergeCell ref="A8:H8"/>
    <mergeCell ref="A9:H9"/>
    <mergeCell ref="B21:C21"/>
    <mergeCell ref="B25:C25"/>
    <mergeCell ref="B42:C42"/>
    <mergeCell ref="D2:H2"/>
    <mergeCell ref="B18:C18"/>
    <mergeCell ref="B19:C19"/>
    <mergeCell ref="D3:H3"/>
    <mergeCell ref="F6:H6"/>
    <mergeCell ref="B31:C31"/>
    <mergeCell ref="D7:H7"/>
    <mergeCell ref="B22:C22"/>
    <mergeCell ref="B23:C23"/>
    <mergeCell ref="F11:H11"/>
    <mergeCell ref="D11:D12"/>
    <mergeCell ref="E11:E12"/>
    <mergeCell ref="B11:C12"/>
    <mergeCell ref="B30:C30"/>
    <mergeCell ref="B24:C24"/>
  </mergeCells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Представительное</cp:lastModifiedBy>
  <cp:lastPrinted>2021-10-06T12:12:17Z</cp:lastPrinted>
  <dcterms:created xsi:type="dcterms:W3CDTF">2019-11-13T13:56:28Z</dcterms:created>
  <dcterms:modified xsi:type="dcterms:W3CDTF">2021-10-15T12:30:38Z</dcterms:modified>
</cp:coreProperties>
</file>