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1"/>
  </bookViews>
  <sheets>
    <sheet name="район" sheetId="1" r:id="rId1"/>
    <sheet name="консолидация" sheetId="2" r:id="rId2"/>
  </sheets>
  <definedNames>
    <definedName name="_xlnm.Print_Area" localSheetId="0">'район'!$A$1:$H$50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<sst xmlns="http://schemas.openxmlformats.org/spreadsheetml/2006/main" count="152" uniqueCount="61">
  <si>
    <t>Прочие неналоговые доходы</t>
  </si>
  <si>
    <t>Налог на доходы  физических  лиц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</si>
  <si>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</si>
  <si>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</si>
  <si>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Платежи при пользовании природными ресурсами</t>
  </si>
  <si>
    <t>Наименование</t>
  </si>
  <si>
    <t>Государственная пошлина</t>
  </si>
  <si>
    <t>Единый налог на вмененный доход для отдельных видов деятельности</t>
  </si>
  <si>
    <t xml:space="preserve">Штрафы, санкции, возмещение ущерба   </t>
  </si>
  <si>
    <t>Доходы от оказания платных услуг и компенсации затрат государства</t>
  </si>
  <si>
    <t>из них:</t>
  </si>
  <si>
    <t>Единый сельскохозяйственный налог</t>
  </si>
  <si>
    <t>Субвенции от других бюджетов бюджетной системы Российской Федерации</t>
  </si>
  <si>
    <t xml:space="preserve">Субсидии от других бюджетов бюджетной системы Российской Федерации </t>
  </si>
  <si>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</si>
  <si>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</si>
  <si>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</si>
  <si>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</si>
  <si>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</si>
  <si>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</si>
  <si>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</si>
  <si>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</si>
  <si>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</t>
  </si>
  <si>
    <t>НАЛОГОВЫЕ И НЕНАЛОГОВЫЕ ДОХОДЫ</t>
  </si>
  <si>
    <t>БЕЗВОЗМЕЗДНЫЕ ПОСТУПЛЕНИЯ</t>
  </si>
  <si>
    <t>Иные межбюджетные трансферты</t>
  </si>
  <si>
    <t xml:space="preserve">КУЛЬТУРА КИНЕМАТОГРАФИЯ </t>
  </si>
  <si>
    <t xml:space="preserve">ЗДРАВООХРАНЕНИЕ </t>
  </si>
  <si>
    <t>ФИЗИЧЕСКАЯ КУЛЬТУРА И СПОРТ</t>
  </si>
  <si>
    <t xml:space="preserve"> I. Доходы районного бюджета </t>
  </si>
  <si>
    <t xml:space="preserve">III. Дефицит (профицит)  районного бюджета </t>
  </si>
  <si>
    <t>Дефицит  ( - ), профицит ( + ) районного бюджета</t>
  </si>
  <si>
    <t xml:space="preserve">                                                          II. Расходы районного бюджета</t>
  </si>
  <si>
    <t>МЕЖБЮДЖЕТНЫЕ ТРАНСФЕРТЫ ОБЩЕГО ХАРАКТЕРА БЮДЖЕТАМ СУБЪЕКТОВ РОССИЙСКОЙ ФЕДЕРАЦИИ И МУНИЦИПАЛЬНЫХ ОБРАЗОВАНИЙ</t>
  </si>
  <si>
    <t>Возврат остатков субсидий, субвенций и иных межбюджетных трансфертов, имеющих целевое назначение, прошлых лет</t>
  </si>
  <si>
    <t>Налоги на товары(работы,услуги), реализуемые на территории Российской федерации</t>
  </si>
  <si>
    <t>Налог,взимаемый в связи с применением патентной системы налогообложения</t>
  </si>
  <si>
    <t>Прочие безвозмездные поступления</t>
  </si>
  <si>
    <t>Налог, взимаемый в связи с применением упрощенной системы налогообложения</t>
  </si>
  <si>
    <t>Дотации бюджетам бюджетной системы Российской Федерации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</si>
  <si>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</si>
  <si>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</t>
  </si>
  <si>
    <t>Х</t>
  </si>
  <si>
    <t>Задолженность и перерасчеты по отмененным налогам, сборам и иным обязательным платежам</t>
  </si>
  <si>
    <t>Уточненный план на 2019 год</t>
  </si>
  <si>
    <t>Годовой план в соответствии с решением  о  районном бюджете на 2020 год</t>
  </si>
  <si>
    <t>Уточненный план на 2020 год</t>
  </si>
  <si>
    <t>Фактическое исполнение за аналогичный период 2019 года</t>
  </si>
  <si>
    <t>в % от уточненного плана 2020 года</t>
  </si>
  <si>
    <t>в % к аналогичному периоду 2019 года</t>
  </si>
  <si>
    <t>Налог на имущество физических лиц</t>
  </si>
  <si>
    <t>Земельный налог</t>
  </si>
  <si>
    <t>Безвозмездные поступления от негосударственных организаций</t>
  </si>
  <si>
    <t>НАЦИОНАЛЬНАЯ ОБОРОНА</t>
  </si>
  <si>
    <t>СРЕДСТВА МАССОВОЙ ИНФОРМАЦИИ</t>
  </si>
  <si>
    <t>Налог, взимаемый в связи с применением патентной системы налогообложения</t>
  </si>
  <si>
    <t>Фактическое исполнение за 2020 год</t>
  </si>
  <si>
    <t xml:space="preserve">Сведения об исполнении районного бюджета за 2020 год </t>
  </si>
  <si>
    <t xml:space="preserve">Сведения об исполнении консолидированного бюджета  за  2020 год </t>
  </si>
  <si>
    <t>в 3,9 раза</t>
  </si>
  <si>
    <t>в 4,6 раза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</si>
</sst>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#,##0.0;[Red]#,##0.0"/>
    <numFmt numFmtId="182" formatCode="#,##0.0"/>
    <numFmt numFmtId="183" formatCode="#,##0.000"/>
    <numFmt numFmtId="184" formatCode="#,##0.0000"/>
  </numFmts>
  <fonts count="6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6"/>
      <name val="Times New Roman"/>
      <family val="1"/>
    </font>
    <font>
      <b/>
      <i/>
      <u val="single"/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182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182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182" fontId="7" fillId="0" borderId="10" xfId="0" applyNumberFormat="1" applyFont="1" applyBorder="1" applyAlignment="1">
      <alignment horizontal="center" vertical="center"/>
    </xf>
    <xf numFmtId="182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 wrapText="1"/>
    </xf>
    <xf numFmtId="182" fontId="4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182" fontId="7" fillId="33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182" fontId="7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82" fontId="4" fillId="0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justify" vertical="center"/>
    </xf>
    <xf numFmtId="182" fontId="57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justify" vertical="center"/>
    </xf>
    <xf numFmtId="182" fontId="8" fillId="0" borderId="14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182" fontId="59" fillId="0" borderId="0" xfId="0" applyNumberFormat="1" applyFont="1" applyBorder="1" applyAlignment="1">
      <alignment horizontal="center" vertical="center"/>
    </xf>
    <xf numFmtId="182" fontId="60" fillId="0" borderId="0" xfId="57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justify" vertical="center"/>
    </xf>
    <xf numFmtId="0" fontId="59" fillId="0" borderId="0" xfId="0" applyFont="1" applyBorder="1" applyAlignment="1">
      <alignment horizontal="center" vertical="center"/>
    </xf>
    <xf numFmtId="182" fontId="60" fillId="0" borderId="0" xfId="0" applyNumberFormat="1" applyFont="1" applyBorder="1" applyAlignment="1">
      <alignment horizontal="center" vertical="center"/>
    </xf>
    <xf numFmtId="182" fontId="8" fillId="0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justify" vertical="center"/>
    </xf>
    <xf numFmtId="182" fontId="61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vertical="center"/>
    </xf>
    <xf numFmtId="0" fontId="63" fillId="0" borderId="10" xfId="0" applyFont="1" applyBorder="1" applyAlignment="1">
      <alignment horizontal="justify" vertical="center"/>
    </xf>
    <xf numFmtId="182" fontId="63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vertical="center" wrapText="1"/>
    </xf>
    <xf numFmtId="4" fontId="63" fillId="0" borderId="10" xfId="0" applyNumberFormat="1" applyFont="1" applyBorder="1" applyAlignment="1">
      <alignment horizontal="center" vertical="center" wrapText="1"/>
    </xf>
    <xf numFmtId="182" fontId="63" fillId="0" borderId="10" xfId="0" applyNumberFormat="1" applyFont="1" applyFill="1" applyBorder="1" applyAlignment="1">
      <alignment horizontal="center" vertical="center"/>
    </xf>
    <xf numFmtId="182" fontId="61" fillId="0" borderId="10" xfId="57" applyNumberFormat="1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182" fontId="63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" fontId="7" fillId="0" borderId="10" xfId="0" applyNumberFormat="1" applyFont="1" applyBorder="1" applyAlignment="1">
      <alignment horizontal="center" vertical="center"/>
    </xf>
    <xf numFmtId="182" fontId="57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view="pageBreakPreview" zoomScale="80" zoomScaleNormal="80" zoomScaleSheetLayoutView="80" workbookViewId="0" topLeftCell="A1">
      <pane ySplit="4" topLeftCell="A35" activePane="bottomLeft" state="frozen"/>
      <selection pane="topLeft" activeCell="A1" sqref="A1"/>
      <selection pane="bottomLeft" activeCell="H27" sqref="H27"/>
    </sheetView>
  </sheetViews>
  <sheetFormatPr defaultColWidth="9.00390625" defaultRowHeight="12.75"/>
  <cols>
    <col min="1" max="1" width="68.625" style="1" customWidth="1"/>
    <col min="2" max="2" width="27.00390625" style="23" customWidth="1"/>
    <col min="3" max="3" width="20.375" style="1" customWidth="1"/>
    <col min="4" max="4" width="25.25390625" style="1" customWidth="1"/>
    <col min="5" max="5" width="21.25390625" style="30" customWidth="1"/>
    <col min="6" max="6" width="17.25390625" style="30" customWidth="1"/>
    <col min="7" max="7" width="17.625" style="1" customWidth="1"/>
    <col min="8" max="8" width="18.375" style="1" customWidth="1"/>
    <col min="9" max="16384" width="9.125" style="1" customWidth="1"/>
  </cols>
  <sheetData>
    <row r="1" spans="1:10" ht="26.25" customHeight="1">
      <c r="A1" s="63" t="s">
        <v>57</v>
      </c>
      <c r="B1" s="63"/>
      <c r="C1" s="63"/>
      <c r="D1" s="63"/>
      <c r="E1" s="63"/>
      <c r="F1" s="63"/>
      <c r="G1" s="63"/>
      <c r="H1" s="63"/>
      <c r="I1" s="24"/>
      <c r="J1" s="24"/>
    </row>
    <row r="2" spans="1:8" ht="20.25" customHeight="1">
      <c r="A2" s="61" t="s">
        <v>29</v>
      </c>
      <c r="B2" s="61"/>
      <c r="C2" s="61"/>
      <c r="D2" s="61"/>
      <c r="E2" s="61"/>
      <c r="F2" s="61"/>
      <c r="G2" s="61"/>
      <c r="H2" s="61"/>
    </row>
    <row r="3" spans="1:8" ht="12.75" customHeight="1">
      <c r="A3" s="2"/>
      <c r="B3" s="20"/>
      <c r="C3" s="2"/>
      <c r="D3" s="2"/>
      <c r="E3" s="2"/>
      <c r="F3" s="9" t="s">
        <v>41</v>
      </c>
      <c r="G3" s="9"/>
      <c r="H3" s="9"/>
    </row>
    <row r="4" spans="1:8" ht="81.75" customHeight="1">
      <c r="A4" s="10" t="s">
        <v>5</v>
      </c>
      <c r="B4" s="11" t="s">
        <v>45</v>
      </c>
      <c r="C4" s="11" t="s">
        <v>46</v>
      </c>
      <c r="D4" s="11" t="s">
        <v>56</v>
      </c>
      <c r="E4" s="11" t="s">
        <v>44</v>
      </c>
      <c r="F4" s="11" t="s">
        <v>47</v>
      </c>
      <c r="G4" s="17" t="s">
        <v>48</v>
      </c>
      <c r="H4" s="11" t="s">
        <v>49</v>
      </c>
    </row>
    <row r="5" spans="1:8" ht="19.5" customHeight="1">
      <c r="A5" s="12" t="s">
        <v>23</v>
      </c>
      <c r="B5" s="13">
        <f>B7+B8+B9+B10+B11+B12+B13+B14+B15+B16+B17+B18+B19+B20</f>
        <v>357859</v>
      </c>
      <c r="C5" s="13">
        <f>C7+C8+C9+C10+C11+C12+C13+C14+C15+C16+C17+C18+C19+C20</f>
        <v>357859.00000000006</v>
      </c>
      <c r="D5" s="13">
        <f>D7+D8+D9+D10+D11+D12+D13+D14+D15+D16+D17+D18+D19+D20</f>
        <v>369622.89839000005</v>
      </c>
      <c r="E5" s="13">
        <f>E7+E8+E9+E10+E11+E12+E13+E14+E15+E16+E17+E18+E19+E20</f>
        <v>336849.9000000001</v>
      </c>
      <c r="F5" s="13">
        <f>F7+F8+F9+F10+F11+F12+F13+F14+F15+F16+F17+F18+F19+F20</f>
        <v>371432.22738</v>
      </c>
      <c r="G5" s="13">
        <f>D5/C5*100</f>
        <v>103.2872998555297</v>
      </c>
      <c r="H5" s="13">
        <f>D5/F5*100</f>
        <v>99.51287775894878</v>
      </c>
    </row>
    <row r="6" spans="1:8" ht="19.5" customHeight="1">
      <c r="A6" s="3" t="s">
        <v>10</v>
      </c>
      <c r="B6" s="4"/>
      <c r="C6" s="4"/>
      <c r="D6" s="31"/>
      <c r="E6" s="4"/>
      <c r="F6" s="4"/>
      <c r="G6" s="13"/>
      <c r="H6" s="13"/>
    </row>
    <row r="7" spans="1:8" ht="15.75">
      <c r="A7" s="14" t="s">
        <v>1</v>
      </c>
      <c r="B7" s="27">
        <v>273824</v>
      </c>
      <c r="C7" s="27">
        <v>273824</v>
      </c>
      <c r="D7" s="26">
        <v>285222.64379</v>
      </c>
      <c r="E7" s="27">
        <v>252170.9</v>
      </c>
      <c r="F7" s="27">
        <v>283464.94738</v>
      </c>
      <c r="G7" s="13">
        <f aca="true" t="shared" si="0" ref="G7:G13">D7/C7*100</f>
        <v>104.16276286592847</v>
      </c>
      <c r="H7" s="13">
        <f aca="true" t="shared" si="1" ref="H7:H28">D7/F7*100</f>
        <v>100.62007540129598</v>
      </c>
    </row>
    <row r="8" spans="1:8" ht="31.5">
      <c r="A8" s="14" t="s">
        <v>35</v>
      </c>
      <c r="B8" s="27">
        <v>23561</v>
      </c>
      <c r="C8" s="27">
        <v>22316.25</v>
      </c>
      <c r="D8" s="26">
        <v>22316.45744</v>
      </c>
      <c r="E8" s="27">
        <v>21817</v>
      </c>
      <c r="F8" s="18">
        <v>23127.76196</v>
      </c>
      <c r="G8" s="13">
        <f t="shared" si="0"/>
        <v>100.00092954685486</v>
      </c>
      <c r="H8" s="13">
        <f t="shared" si="1"/>
        <v>96.49207510262701</v>
      </c>
    </row>
    <row r="9" spans="1:8" ht="31.5">
      <c r="A9" s="14" t="s">
        <v>38</v>
      </c>
      <c r="B9" s="27">
        <v>23403</v>
      </c>
      <c r="C9" s="27">
        <v>15991.606</v>
      </c>
      <c r="D9" s="26">
        <v>15989.96624</v>
      </c>
      <c r="E9" s="27">
        <v>18515</v>
      </c>
      <c r="F9" s="18">
        <v>19065.46772</v>
      </c>
      <c r="G9" s="13">
        <f t="shared" si="0"/>
        <v>99.9897461205585</v>
      </c>
      <c r="H9" s="13">
        <f t="shared" si="1"/>
        <v>83.86873311912643</v>
      </c>
    </row>
    <row r="10" spans="1:8" ht="31.5">
      <c r="A10" s="14" t="s">
        <v>7</v>
      </c>
      <c r="B10" s="27">
        <v>17120</v>
      </c>
      <c r="C10" s="27">
        <v>15852.317</v>
      </c>
      <c r="D10" s="26">
        <v>15852.31667</v>
      </c>
      <c r="E10" s="27">
        <v>17352.93933</v>
      </c>
      <c r="F10" s="18">
        <v>17358.24742</v>
      </c>
      <c r="G10" s="13">
        <f t="shared" si="0"/>
        <v>99.99999791828539</v>
      </c>
      <c r="H10" s="13">
        <f t="shared" si="1"/>
        <v>91.3244078531518</v>
      </c>
    </row>
    <row r="11" spans="1:8" ht="15.75">
      <c r="A11" s="14" t="s">
        <v>11</v>
      </c>
      <c r="B11" s="59">
        <v>6</v>
      </c>
      <c r="C11" s="59">
        <v>26.645</v>
      </c>
      <c r="D11" s="26">
        <v>26.64508</v>
      </c>
      <c r="E11" s="27">
        <v>63</v>
      </c>
      <c r="F11" s="18">
        <v>63.24606</v>
      </c>
      <c r="G11" s="13">
        <f t="shared" si="0"/>
        <v>100.00030024394822</v>
      </c>
      <c r="H11" s="13">
        <f t="shared" si="1"/>
        <v>42.12923303048443</v>
      </c>
    </row>
    <row r="12" spans="1:8" ht="31.5">
      <c r="A12" s="14" t="s">
        <v>55</v>
      </c>
      <c r="B12" s="59">
        <v>144</v>
      </c>
      <c r="C12" s="59">
        <v>196.079</v>
      </c>
      <c r="D12" s="26">
        <v>196.07946</v>
      </c>
      <c r="E12" s="27">
        <v>137.89546</v>
      </c>
      <c r="F12" s="18">
        <v>137.93272</v>
      </c>
      <c r="G12" s="13">
        <f t="shared" si="0"/>
        <v>100.00023459931965</v>
      </c>
      <c r="H12" s="13">
        <f t="shared" si="1"/>
        <v>142.15587135525206</v>
      </c>
    </row>
    <row r="13" spans="1:8" ht="15.75">
      <c r="A13" s="14" t="s">
        <v>6</v>
      </c>
      <c r="B13" s="27">
        <v>2515</v>
      </c>
      <c r="C13" s="27">
        <v>3744.31</v>
      </c>
      <c r="D13" s="26">
        <v>3754.50829</v>
      </c>
      <c r="E13" s="27">
        <v>3322</v>
      </c>
      <c r="F13" s="18">
        <v>3430.75642</v>
      </c>
      <c r="G13" s="13">
        <f t="shared" si="0"/>
        <v>100.27236767254848</v>
      </c>
      <c r="H13" s="13">
        <f t="shared" si="1"/>
        <v>109.43674893713381</v>
      </c>
    </row>
    <row r="14" spans="1:8" ht="37.5" customHeight="1">
      <c r="A14" s="14" t="s">
        <v>43</v>
      </c>
      <c r="B14" s="27">
        <v>0</v>
      </c>
      <c r="C14" s="27">
        <v>0.00011</v>
      </c>
      <c r="D14" s="26">
        <v>0.00011</v>
      </c>
      <c r="E14" s="27">
        <v>0</v>
      </c>
      <c r="F14" s="18">
        <v>0</v>
      </c>
      <c r="G14" s="13">
        <v>0</v>
      </c>
      <c r="H14" s="13">
        <v>0</v>
      </c>
    </row>
    <row r="15" spans="1:8" ht="31.5">
      <c r="A15" s="14" t="s">
        <v>2</v>
      </c>
      <c r="B15" s="27">
        <v>6118</v>
      </c>
      <c r="C15" s="27">
        <v>10996.81989</v>
      </c>
      <c r="D15" s="26">
        <v>11328.52075</v>
      </c>
      <c r="E15" s="27">
        <v>8592.347</v>
      </c>
      <c r="F15" s="18">
        <v>8633.9457</v>
      </c>
      <c r="G15" s="13">
        <f>D15/C15*100</f>
        <v>103.01633438865024</v>
      </c>
      <c r="H15" s="13">
        <f t="shared" si="1"/>
        <v>131.20908033971074</v>
      </c>
    </row>
    <row r="16" spans="1:8" ht="23.25" customHeight="1">
      <c r="A16" s="14" t="s">
        <v>4</v>
      </c>
      <c r="B16" s="27">
        <v>1690</v>
      </c>
      <c r="C16" s="27">
        <v>1713.822</v>
      </c>
      <c r="D16" s="26">
        <v>1713.82234</v>
      </c>
      <c r="E16" s="27">
        <v>1743.81821</v>
      </c>
      <c r="F16" s="18">
        <v>2248.18555</v>
      </c>
      <c r="G16" s="13">
        <f>D16/C16*100</f>
        <v>100.0000198386997</v>
      </c>
      <c r="H16" s="13">
        <f t="shared" si="1"/>
        <v>76.23135643763923</v>
      </c>
    </row>
    <row r="17" spans="1:8" ht="31.5">
      <c r="A17" s="14" t="s">
        <v>9</v>
      </c>
      <c r="B17" s="27">
        <v>5105</v>
      </c>
      <c r="C17" s="27">
        <v>7915.388</v>
      </c>
      <c r="D17" s="26">
        <v>7915.58769</v>
      </c>
      <c r="E17" s="27">
        <v>8163</v>
      </c>
      <c r="F17" s="18">
        <v>8382.33751</v>
      </c>
      <c r="G17" s="13">
        <f aca="true" t="shared" si="2" ref="G17:G27">D17/C17*100</f>
        <v>100.00252280747324</v>
      </c>
      <c r="H17" s="13">
        <f t="shared" si="1"/>
        <v>94.4317462826667</v>
      </c>
    </row>
    <row r="18" spans="1:8" ht="15.75">
      <c r="A18" s="14" t="s">
        <v>3</v>
      </c>
      <c r="B18" s="27">
        <v>3233</v>
      </c>
      <c r="C18" s="27">
        <v>3370.596</v>
      </c>
      <c r="D18" s="26">
        <v>3370.59629</v>
      </c>
      <c r="E18" s="27">
        <v>1286</v>
      </c>
      <c r="F18" s="18">
        <v>1791.62777</v>
      </c>
      <c r="G18" s="13">
        <f t="shared" si="2"/>
        <v>100.00000860381961</v>
      </c>
      <c r="H18" s="13">
        <f t="shared" si="1"/>
        <v>188.13038882512967</v>
      </c>
    </row>
    <row r="19" spans="1:8" ht="15.75">
      <c r="A19" s="14" t="s">
        <v>8</v>
      </c>
      <c r="B19" s="27">
        <v>1120</v>
      </c>
      <c r="C19" s="27">
        <v>1767.527</v>
      </c>
      <c r="D19" s="26">
        <v>1798.03027</v>
      </c>
      <c r="E19" s="27">
        <v>3623</v>
      </c>
      <c r="F19" s="18">
        <v>3706.66511</v>
      </c>
      <c r="G19" s="13">
        <f t="shared" si="2"/>
        <v>101.72575977622972</v>
      </c>
      <c r="H19" s="13">
        <f t="shared" si="1"/>
        <v>48.508031252923196</v>
      </c>
    </row>
    <row r="20" spans="1:8" ht="15.75">
      <c r="A20" s="14" t="s">
        <v>0</v>
      </c>
      <c r="B20" s="27">
        <v>20</v>
      </c>
      <c r="C20" s="27">
        <v>143.64</v>
      </c>
      <c r="D20" s="26">
        <v>137.72397</v>
      </c>
      <c r="E20" s="27">
        <v>63</v>
      </c>
      <c r="F20" s="18">
        <v>21.10606</v>
      </c>
      <c r="G20" s="13">
        <f t="shared" si="2"/>
        <v>95.88134920634921</v>
      </c>
      <c r="H20" s="13">
        <f t="shared" si="1"/>
        <v>652.5328270648336</v>
      </c>
    </row>
    <row r="21" spans="1:8" ht="24" customHeight="1">
      <c r="A21" s="8" t="s">
        <v>24</v>
      </c>
      <c r="B21" s="19">
        <f>B23+B24+B25+B26+B28+B30+B29+B27</f>
        <v>611195.5</v>
      </c>
      <c r="C21" s="19">
        <f>C23+C24+C25+C26+C28+C30+C29+C27</f>
        <v>771274.16578</v>
      </c>
      <c r="D21" s="19">
        <f>D23+D24+D25+D26+D28+D30+D29+D27</f>
        <v>746744.74178</v>
      </c>
      <c r="E21" s="19">
        <f>E23+E24+E25+E26+E28+E27</f>
        <v>576066.67027</v>
      </c>
      <c r="F21" s="19">
        <f>F23+F24+F25+F26+F28+F27+F29+F30</f>
        <v>570794.7537099998</v>
      </c>
      <c r="G21" s="13">
        <f t="shared" si="2"/>
        <v>96.81962328205391</v>
      </c>
      <c r="H21" s="13">
        <f t="shared" si="1"/>
        <v>130.82543890362982</v>
      </c>
    </row>
    <row r="22" spans="1:8" ht="15.75">
      <c r="A22" s="5" t="s">
        <v>10</v>
      </c>
      <c r="B22" s="28"/>
      <c r="C22" s="33"/>
      <c r="D22" s="60"/>
      <c r="E22" s="28"/>
      <c r="F22" s="25"/>
      <c r="G22" s="13"/>
      <c r="H22" s="13"/>
    </row>
    <row r="23" spans="1:8" s="58" customFormat="1" ht="15.75">
      <c r="A23" s="14" t="s">
        <v>39</v>
      </c>
      <c r="B23" s="18">
        <v>41707.1</v>
      </c>
      <c r="C23" s="18">
        <v>64355.3</v>
      </c>
      <c r="D23" s="26">
        <v>64355.3</v>
      </c>
      <c r="E23" s="18">
        <v>25811.3</v>
      </c>
      <c r="F23" s="26">
        <v>25811.3</v>
      </c>
      <c r="G23" s="13">
        <f t="shared" si="2"/>
        <v>100</v>
      </c>
      <c r="H23" s="13">
        <f t="shared" si="1"/>
        <v>249.3299446366514</v>
      </c>
    </row>
    <row r="24" spans="1:8" ht="31.5">
      <c r="A24" s="14" t="s">
        <v>13</v>
      </c>
      <c r="B24" s="18">
        <v>214278</v>
      </c>
      <c r="C24" s="18">
        <v>321476.96578</v>
      </c>
      <c r="D24" s="26">
        <v>296846.34123</v>
      </c>
      <c r="E24" s="18">
        <v>226747.12304</v>
      </c>
      <c r="F24" s="26">
        <v>224231.08732</v>
      </c>
      <c r="G24" s="13">
        <f t="shared" si="2"/>
        <v>92.33829257712488</v>
      </c>
      <c r="H24" s="13">
        <f t="shared" si="1"/>
        <v>132.38411532401432</v>
      </c>
    </row>
    <row r="25" spans="1:8" ht="41.25" customHeight="1">
      <c r="A25" s="14" t="s">
        <v>12</v>
      </c>
      <c r="B25" s="29">
        <v>320214.7</v>
      </c>
      <c r="C25" s="18">
        <v>328805.8</v>
      </c>
      <c r="D25" s="26">
        <v>328805.889</v>
      </c>
      <c r="E25" s="18">
        <v>307562.795</v>
      </c>
      <c r="F25" s="26">
        <v>307502.795</v>
      </c>
      <c r="G25" s="13">
        <f t="shared" si="2"/>
        <v>100.00002706764906</v>
      </c>
      <c r="H25" s="13">
        <f t="shared" si="1"/>
        <v>106.92777247764529</v>
      </c>
    </row>
    <row r="26" spans="1:8" ht="22.5" customHeight="1">
      <c r="A26" s="14" t="s">
        <v>25</v>
      </c>
      <c r="B26" s="18">
        <v>14995.7</v>
      </c>
      <c r="C26" s="18">
        <v>16636.1</v>
      </c>
      <c r="D26" s="26">
        <v>16636.0615</v>
      </c>
      <c r="E26" s="18">
        <v>15862.05223</v>
      </c>
      <c r="F26" s="26">
        <v>15862.05223</v>
      </c>
      <c r="G26" s="13">
        <f t="shared" si="2"/>
        <v>99.9997685755676</v>
      </c>
      <c r="H26" s="13">
        <f>D26/F26*100</f>
        <v>104.87962880702229</v>
      </c>
    </row>
    <row r="27" spans="1:8" ht="22.5" customHeight="1">
      <c r="A27" s="14" t="s">
        <v>52</v>
      </c>
      <c r="B27" s="18">
        <v>20000</v>
      </c>
      <c r="C27" s="18">
        <v>40000</v>
      </c>
      <c r="D27" s="26">
        <v>40000</v>
      </c>
      <c r="E27" s="18">
        <v>31.5</v>
      </c>
      <c r="F27" s="26">
        <v>31.5</v>
      </c>
      <c r="G27" s="13">
        <f t="shared" si="2"/>
        <v>100</v>
      </c>
      <c r="H27" s="13">
        <f>D27/F27*100</f>
        <v>126984.12698412698</v>
      </c>
    </row>
    <row r="28" spans="1:8" ht="26.25" customHeight="1">
      <c r="A28" s="14" t="s">
        <v>37</v>
      </c>
      <c r="B28" s="18">
        <v>0</v>
      </c>
      <c r="C28" s="18">
        <v>0</v>
      </c>
      <c r="D28" s="26">
        <v>16.3</v>
      </c>
      <c r="E28" s="18">
        <v>51.9</v>
      </c>
      <c r="F28" s="26">
        <v>-1942.3464</v>
      </c>
      <c r="G28" s="13">
        <v>0</v>
      </c>
      <c r="H28" s="13">
        <f t="shared" si="1"/>
        <v>-0.8391911967916743</v>
      </c>
    </row>
    <row r="29" spans="1:8" ht="69" customHeight="1">
      <c r="A29" s="14" t="s">
        <v>40</v>
      </c>
      <c r="B29" s="18">
        <v>0</v>
      </c>
      <c r="C29" s="18">
        <v>0</v>
      </c>
      <c r="D29" s="26">
        <v>98.37941</v>
      </c>
      <c r="E29" s="18">
        <v>0</v>
      </c>
      <c r="F29" s="26">
        <v>113.06656</v>
      </c>
      <c r="G29" s="13">
        <v>0</v>
      </c>
      <c r="H29" s="13">
        <f>D29/F29*100</f>
        <v>87.01017347657874</v>
      </c>
    </row>
    <row r="30" spans="1:8" ht="38.25" customHeight="1">
      <c r="A30" s="14" t="s">
        <v>34</v>
      </c>
      <c r="B30" s="18">
        <v>0</v>
      </c>
      <c r="C30" s="18">
        <v>0</v>
      </c>
      <c r="D30" s="26">
        <v>-13.52936</v>
      </c>
      <c r="E30" s="18">
        <v>0</v>
      </c>
      <c r="F30" s="26">
        <v>-814.701</v>
      </c>
      <c r="G30" s="13">
        <v>0</v>
      </c>
      <c r="H30" s="13">
        <f>D30/F30*100</f>
        <v>1.6606534176341996</v>
      </c>
    </row>
    <row r="31" spans="1:8" ht="24" customHeight="1">
      <c r="A31" s="15" t="s">
        <v>14</v>
      </c>
      <c r="B31" s="13">
        <f>B5+B21+B30+B29</f>
        <v>969054.5</v>
      </c>
      <c r="C31" s="13">
        <f>C5+C21+C30+C29</f>
        <v>1129133.1657800002</v>
      </c>
      <c r="D31" s="13">
        <f>D5+D21</f>
        <v>1116367.64017</v>
      </c>
      <c r="E31" s="13">
        <f>E5+E21+E30+E29</f>
        <v>912916.57027</v>
      </c>
      <c r="F31" s="13">
        <f>F5+F21</f>
        <v>942226.9810899999</v>
      </c>
      <c r="G31" s="13">
        <f>D31/C31*100</f>
        <v>98.8694402044969</v>
      </c>
      <c r="H31" s="13">
        <f>D31/F31*100</f>
        <v>118.48181622633523</v>
      </c>
    </row>
    <row r="32" spans="1:8" ht="68.25" customHeight="1">
      <c r="A32" s="62" t="s">
        <v>32</v>
      </c>
      <c r="B32" s="62"/>
      <c r="C32" s="62"/>
      <c r="D32" s="62"/>
      <c r="E32" s="62"/>
      <c r="F32" s="62"/>
      <c r="G32" s="62"/>
      <c r="H32" s="62"/>
    </row>
    <row r="33" spans="1:8" ht="12.75" customHeight="1">
      <c r="A33" s="36"/>
      <c r="B33" s="37"/>
      <c r="C33" s="36"/>
      <c r="D33" s="38"/>
      <c r="E33" s="38"/>
      <c r="F33" s="39" t="s">
        <v>41</v>
      </c>
      <c r="G33" s="39"/>
      <c r="H33" s="39"/>
    </row>
    <row r="34" spans="1:8" ht="78.75">
      <c r="A34" s="44" t="s">
        <v>5</v>
      </c>
      <c r="B34" s="11" t="s">
        <v>45</v>
      </c>
      <c r="C34" s="11" t="s">
        <v>46</v>
      </c>
      <c r="D34" s="11" t="s">
        <v>56</v>
      </c>
      <c r="E34" s="11" t="s">
        <v>44</v>
      </c>
      <c r="F34" s="11" t="s">
        <v>47</v>
      </c>
      <c r="G34" s="17" t="s">
        <v>48</v>
      </c>
      <c r="H34" s="11" t="s">
        <v>49</v>
      </c>
    </row>
    <row r="35" spans="1:8" ht="15.75">
      <c r="A35" s="46" t="s">
        <v>15</v>
      </c>
      <c r="B35" s="47">
        <v>75192.6</v>
      </c>
      <c r="C35" s="47">
        <v>70063.6</v>
      </c>
      <c r="D35" s="47">
        <v>67131</v>
      </c>
      <c r="E35" s="47">
        <v>61944</v>
      </c>
      <c r="F35" s="47">
        <v>61358.4</v>
      </c>
      <c r="G35" s="50">
        <f>D35/C35*100</f>
        <v>95.81437436843096</v>
      </c>
      <c r="H35" s="50">
        <f aca="true" t="shared" si="3" ref="H35:H46">D35/F35*100</f>
        <v>109.40800281624033</v>
      </c>
    </row>
    <row r="36" spans="1:8" ht="29.25" customHeight="1">
      <c r="A36" s="46" t="s">
        <v>16</v>
      </c>
      <c r="B36" s="47">
        <v>4044.3</v>
      </c>
      <c r="C36" s="47">
        <v>3679.2</v>
      </c>
      <c r="D36" s="47">
        <v>3675.4</v>
      </c>
      <c r="E36" s="47">
        <v>3115.6</v>
      </c>
      <c r="F36" s="54">
        <v>3114.6</v>
      </c>
      <c r="G36" s="50">
        <f aca="true" t="shared" si="4" ref="G36:G46">D36/C36*100</f>
        <v>99.8967166775386</v>
      </c>
      <c r="H36" s="50">
        <f t="shared" si="3"/>
        <v>118.00552237847558</v>
      </c>
    </row>
    <row r="37" spans="1:8" ht="15.75">
      <c r="A37" s="48" t="s">
        <v>17</v>
      </c>
      <c r="B37" s="47">
        <v>117424.5</v>
      </c>
      <c r="C37" s="47">
        <v>125228.3</v>
      </c>
      <c r="D37" s="47">
        <v>124694.3</v>
      </c>
      <c r="E37" s="47">
        <v>80605.3</v>
      </c>
      <c r="F37" s="47">
        <v>80440.6</v>
      </c>
      <c r="G37" s="50">
        <f t="shared" si="4"/>
        <v>99.5735788156511</v>
      </c>
      <c r="H37" s="50">
        <f t="shared" si="3"/>
        <v>155.0141346533964</v>
      </c>
    </row>
    <row r="38" spans="1:8" ht="15.75">
      <c r="A38" s="46" t="s">
        <v>18</v>
      </c>
      <c r="B38" s="47">
        <v>29056.8</v>
      </c>
      <c r="C38" s="47">
        <v>99534.4</v>
      </c>
      <c r="D38" s="47">
        <v>75642</v>
      </c>
      <c r="E38" s="47">
        <v>43687.9</v>
      </c>
      <c r="F38" s="47">
        <v>42285.7</v>
      </c>
      <c r="G38" s="50">
        <f t="shared" si="4"/>
        <v>75.99583661528075</v>
      </c>
      <c r="H38" s="50">
        <f t="shared" si="3"/>
        <v>178.883168541611</v>
      </c>
    </row>
    <row r="39" spans="1:8" ht="15.75">
      <c r="A39" s="46" t="s">
        <v>19</v>
      </c>
      <c r="B39" s="47">
        <v>15700</v>
      </c>
      <c r="C39" s="47">
        <v>2283.2</v>
      </c>
      <c r="D39" s="47">
        <v>2283.2</v>
      </c>
      <c r="E39" s="47">
        <v>3184.8</v>
      </c>
      <c r="F39" s="54">
        <v>3184.8</v>
      </c>
      <c r="G39" s="50">
        <f t="shared" si="4"/>
        <v>100</v>
      </c>
      <c r="H39" s="50">
        <v>0</v>
      </c>
    </row>
    <row r="40" spans="1:8" ht="15.75">
      <c r="A40" s="46" t="s">
        <v>20</v>
      </c>
      <c r="B40" s="47">
        <v>528118.2</v>
      </c>
      <c r="C40" s="47">
        <v>577296.6</v>
      </c>
      <c r="D40" s="47">
        <v>576858.4</v>
      </c>
      <c r="E40" s="47">
        <v>497820.5</v>
      </c>
      <c r="F40" s="47">
        <v>495401.2</v>
      </c>
      <c r="G40" s="50">
        <f t="shared" si="4"/>
        <v>99.92409447760477</v>
      </c>
      <c r="H40" s="50">
        <f t="shared" si="3"/>
        <v>116.44267313038401</v>
      </c>
    </row>
    <row r="41" spans="1:8" ht="15.75">
      <c r="A41" s="46" t="s">
        <v>26</v>
      </c>
      <c r="B41" s="47">
        <v>125817.1</v>
      </c>
      <c r="C41" s="47">
        <v>139539.9</v>
      </c>
      <c r="D41" s="47">
        <v>139529.2</v>
      </c>
      <c r="E41" s="47">
        <v>87959.8</v>
      </c>
      <c r="F41" s="47">
        <v>87958.7</v>
      </c>
      <c r="G41" s="50">
        <f t="shared" si="4"/>
        <v>99.99233194233335</v>
      </c>
      <c r="H41" s="50">
        <f t="shared" si="3"/>
        <v>158.6303572017322</v>
      </c>
    </row>
    <row r="42" spans="1:8" ht="15.75">
      <c r="A42" s="46" t="s">
        <v>27</v>
      </c>
      <c r="B42" s="47">
        <v>1136.2</v>
      </c>
      <c r="C42" s="47">
        <v>1071</v>
      </c>
      <c r="D42" s="47">
        <v>1071</v>
      </c>
      <c r="E42" s="47">
        <v>861</v>
      </c>
      <c r="F42" s="47">
        <v>797</v>
      </c>
      <c r="G42" s="50">
        <f t="shared" si="4"/>
        <v>100</v>
      </c>
      <c r="H42" s="50">
        <v>0</v>
      </c>
    </row>
    <row r="43" spans="1:8" ht="15.75">
      <c r="A43" s="46" t="s">
        <v>21</v>
      </c>
      <c r="B43" s="47">
        <v>16715.1</v>
      </c>
      <c r="C43" s="47">
        <v>15640.4</v>
      </c>
      <c r="D43" s="47">
        <v>15640.4</v>
      </c>
      <c r="E43" s="47">
        <v>16930.1</v>
      </c>
      <c r="F43" s="47">
        <v>16929.7</v>
      </c>
      <c r="G43" s="50">
        <f t="shared" si="4"/>
        <v>100</v>
      </c>
      <c r="H43" s="50">
        <f t="shared" si="3"/>
        <v>92.38438956390247</v>
      </c>
    </row>
    <row r="44" spans="1:8" ht="15.75">
      <c r="A44" s="46" t="s">
        <v>28</v>
      </c>
      <c r="B44" s="47">
        <v>14669.9</v>
      </c>
      <c r="C44" s="47">
        <v>15497</v>
      </c>
      <c r="D44" s="47">
        <v>15482.3</v>
      </c>
      <c r="E44" s="47">
        <v>93873.7</v>
      </c>
      <c r="F44" s="47">
        <v>93873.7</v>
      </c>
      <c r="G44" s="50">
        <f t="shared" si="4"/>
        <v>99.90514293088985</v>
      </c>
      <c r="H44" s="50">
        <f t="shared" si="3"/>
        <v>16.49269177629091</v>
      </c>
    </row>
    <row r="45" spans="1:8" ht="47.25">
      <c r="A45" s="46" t="s">
        <v>33</v>
      </c>
      <c r="B45" s="47">
        <v>41179.8</v>
      </c>
      <c r="C45" s="47">
        <v>49257.7</v>
      </c>
      <c r="D45" s="47">
        <v>49256.4</v>
      </c>
      <c r="E45" s="47">
        <v>55582.9</v>
      </c>
      <c r="F45" s="47">
        <v>55582.9</v>
      </c>
      <c r="G45" s="50">
        <f t="shared" si="4"/>
        <v>99.99736081871464</v>
      </c>
      <c r="H45" s="50">
        <f t="shared" si="3"/>
        <v>88.61790226850344</v>
      </c>
    </row>
    <row r="46" spans="1:8" ht="17.25" customHeight="1">
      <c r="A46" s="49" t="s">
        <v>22</v>
      </c>
      <c r="B46" s="50">
        <f>SUM(B35:B45)</f>
        <v>969054.4999999999</v>
      </c>
      <c r="C46" s="53">
        <f>SUM(C35:C45)</f>
        <v>1099091.3</v>
      </c>
      <c r="D46" s="53">
        <f>SUM(D35:D45)</f>
        <v>1071263.6</v>
      </c>
      <c r="E46" s="53">
        <f>SUM(E35:E45)</f>
        <v>945565.6</v>
      </c>
      <c r="F46" s="53">
        <f>SUM(F35:F45)</f>
        <v>940927.2999999999</v>
      </c>
      <c r="G46" s="50">
        <f t="shared" si="4"/>
        <v>97.46811752581428</v>
      </c>
      <c r="H46" s="50">
        <f t="shared" si="3"/>
        <v>113.85189907870674</v>
      </c>
    </row>
    <row r="47" spans="1:8" ht="27.75" customHeight="1">
      <c r="A47" s="62" t="s">
        <v>30</v>
      </c>
      <c r="B47" s="62"/>
      <c r="C47" s="62"/>
      <c r="D47" s="62"/>
      <c r="E47" s="62"/>
      <c r="F47" s="62"/>
      <c r="G47" s="62"/>
      <c r="H47" s="62"/>
    </row>
    <row r="48" spans="1:8" ht="12.75">
      <c r="A48" s="40"/>
      <c r="B48" s="41"/>
      <c r="C48" s="40"/>
      <c r="D48" s="38"/>
      <c r="E48" s="38"/>
      <c r="F48" s="42" t="s">
        <v>41</v>
      </c>
      <c r="G48" s="42"/>
      <c r="H48" s="42"/>
    </row>
    <row r="49" spans="1:8" ht="78.75">
      <c r="A49" s="44" t="s">
        <v>5</v>
      </c>
      <c r="B49" s="45" t="s">
        <v>45</v>
      </c>
      <c r="C49" s="45" t="s">
        <v>46</v>
      </c>
      <c r="D49" s="11" t="s">
        <v>56</v>
      </c>
      <c r="E49" s="45" t="s">
        <v>44</v>
      </c>
      <c r="F49" s="45" t="s">
        <v>47</v>
      </c>
      <c r="G49" s="55" t="s">
        <v>48</v>
      </c>
      <c r="H49" s="45" t="s">
        <v>49</v>
      </c>
    </row>
    <row r="50" spans="1:8" ht="37.5" customHeight="1">
      <c r="A50" s="51" t="s">
        <v>31</v>
      </c>
      <c r="B50" s="52">
        <f>B31-B46</f>
        <v>0</v>
      </c>
      <c r="C50" s="52">
        <f>C31-C46</f>
        <v>30041.86578000011</v>
      </c>
      <c r="D50" s="57">
        <f>D31-D46</f>
        <v>45104.040169999935</v>
      </c>
      <c r="E50" s="50">
        <f>E31-E46</f>
        <v>-32649.02972999995</v>
      </c>
      <c r="F50" s="50">
        <f>F31-F46</f>
        <v>1299.6810899999691</v>
      </c>
      <c r="G50" s="50" t="s">
        <v>42</v>
      </c>
      <c r="H50" s="50" t="s">
        <v>42</v>
      </c>
    </row>
    <row r="51" spans="1:8" ht="12.75">
      <c r="A51" s="6"/>
      <c r="B51" s="21"/>
      <c r="C51" s="6"/>
      <c r="D51" s="6"/>
      <c r="E51" s="6"/>
      <c r="F51" s="6"/>
      <c r="G51" s="6"/>
      <c r="H51" s="6"/>
    </row>
    <row r="52" spans="1:8" ht="12.75">
      <c r="A52" s="7"/>
      <c r="B52" s="22"/>
      <c r="C52" s="7"/>
      <c r="D52" s="6"/>
      <c r="E52" s="6"/>
      <c r="F52" s="6"/>
      <c r="G52" s="6"/>
      <c r="H52" s="6"/>
    </row>
  </sheetData>
  <sheetProtection/>
  <mergeCells count="4">
    <mergeCell ref="A2:H2"/>
    <mergeCell ref="A32:H32"/>
    <mergeCell ref="A47:H47"/>
    <mergeCell ref="A1:H1"/>
  </mergeCells>
  <printOptions/>
  <pageMargins left="0.5511811023622047" right="0.2755905511811024" top="0.17" bottom="0.35433070866141736" header="0.15748031496062992" footer="0.3"/>
  <pageSetup fitToHeight="0" fitToWidth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="70" zoomScaleNormal="70" zoomScalePageLayoutView="0" workbookViewId="0" topLeftCell="A1">
      <pane ySplit="4" topLeftCell="A33" activePane="bottomLeft" state="frozen"/>
      <selection pane="topLeft" activeCell="A1" sqref="A1"/>
      <selection pane="bottomLeft" activeCell="H48" sqref="H48:H49"/>
    </sheetView>
  </sheetViews>
  <sheetFormatPr defaultColWidth="9.00390625" defaultRowHeight="12.75"/>
  <cols>
    <col min="1" max="1" width="56.875" style="0" customWidth="1"/>
    <col min="2" max="6" width="25.25390625" style="0" customWidth="1"/>
    <col min="7" max="7" width="22.375" style="0" customWidth="1"/>
    <col min="8" max="8" width="21.375" style="0" customWidth="1"/>
  </cols>
  <sheetData>
    <row r="1" spans="1:8" ht="20.25">
      <c r="A1" s="63" t="s">
        <v>58</v>
      </c>
      <c r="B1" s="63"/>
      <c r="C1" s="63"/>
      <c r="D1" s="63"/>
      <c r="E1" s="63"/>
      <c r="F1" s="63"/>
      <c r="G1" s="63"/>
      <c r="H1" s="63"/>
    </row>
    <row r="2" spans="1:8" ht="15.75">
      <c r="A2" s="61" t="s">
        <v>29</v>
      </c>
      <c r="B2" s="61"/>
      <c r="C2" s="61"/>
      <c r="D2" s="61"/>
      <c r="E2" s="61"/>
      <c r="F2" s="61"/>
      <c r="G2" s="61"/>
      <c r="H2" s="61"/>
    </row>
    <row r="3" spans="1:8" ht="15.75">
      <c r="A3" s="2"/>
      <c r="B3" s="20"/>
      <c r="C3" s="2"/>
      <c r="D3" s="2"/>
      <c r="E3" s="2"/>
      <c r="F3" s="9" t="s">
        <v>41</v>
      </c>
      <c r="G3" s="9"/>
      <c r="H3" s="9"/>
    </row>
    <row r="4" spans="1:8" ht="81.75" customHeight="1">
      <c r="A4" s="10" t="s">
        <v>5</v>
      </c>
      <c r="B4" s="11" t="s">
        <v>45</v>
      </c>
      <c r="C4" s="11" t="s">
        <v>46</v>
      </c>
      <c r="D4" s="11" t="s">
        <v>56</v>
      </c>
      <c r="E4" s="11" t="s">
        <v>44</v>
      </c>
      <c r="F4" s="11" t="s">
        <v>47</v>
      </c>
      <c r="G4" s="17" t="s">
        <v>48</v>
      </c>
      <c r="H4" s="11" t="s">
        <v>49</v>
      </c>
    </row>
    <row r="5" spans="1:8" ht="15.75">
      <c r="A5" s="12" t="s">
        <v>23</v>
      </c>
      <c r="B5" s="13">
        <f>SUM(B7:B22)</f>
        <v>410012.6</v>
      </c>
      <c r="C5" s="13">
        <f>SUM(C7:C22)</f>
        <v>409918.9715000001</v>
      </c>
      <c r="D5" s="13">
        <f>SUM(D7:D22)</f>
        <v>423259.1132899999</v>
      </c>
      <c r="E5" s="43">
        <f>SUM(E7:E22)</f>
        <v>386867.3628200001</v>
      </c>
      <c r="F5" s="13">
        <f>SUM(F7:F22)</f>
        <v>419424.60050999996</v>
      </c>
      <c r="G5" s="13">
        <f>D5/C5*100</f>
        <v>103.25433627557776</v>
      </c>
      <c r="H5" s="13">
        <f>D5/F5*100</f>
        <v>100.91423172969284</v>
      </c>
    </row>
    <row r="6" spans="1:8" ht="15.75">
      <c r="A6" s="3" t="s">
        <v>10</v>
      </c>
      <c r="B6" s="4"/>
      <c r="C6" s="4"/>
      <c r="D6" s="4"/>
      <c r="E6" s="4"/>
      <c r="F6" s="4"/>
      <c r="G6" s="13"/>
      <c r="H6" s="13"/>
    </row>
    <row r="7" spans="1:8" ht="15.75">
      <c r="A7" s="14" t="s">
        <v>1</v>
      </c>
      <c r="B7" s="27">
        <v>300828</v>
      </c>
      <c r="C7" s="27">
        <v>300809.77047</v>
      </c>
      <c r="D7" s="27">
        <v>313284.9498</v>
      </c>
      <c r="E7" s="27">
        <v>277433.99493</v>
      </c>
      <c r="F7" s="27">
        <v>309258.10719</v>
      </c>
      <c r="G7" s="13">
        <f aca="true" t="shared" si="0" ref="G7:G13">D7/C7*100</f>
        <v>104.14719884613729</v>
      </c>
      <c r="H7" s="13">
        <f aca="true" t="shared" si="1" ref="H7:H33">D7/F7*100</f>
        <v>101.30209767064441</v>
      </c>
    </row>
    <row r="8" spans="1:8" ht="31.5">
      <c r="A8" s="14" t="s">
        <v>35</v>
      </c>
      <c r="B8" s="27">
        <v>25119</v>
      </c>
      <c r="C8" s="27">
        <v>23874.25</v>
      </c>
      <c r="D8" s="18">
        <v>23791.92575</v>
      </c>
      <c r="E8" s="27">
        <v>23263</v>
      </c>
      <c r="F8" s="18">
        <v>24660.13102</v>
      </c>
      <c r="G8" s="13">
        <f t="shared" si="0"/>
        <v>99.65517555525304</v>
      </c>
      <c r="H8" s="13">
        <f>D8/F8*100</f>
        <v>96.47931606974892</v>
      </c>
    </row>
    <row r="9" spans="1:8" ht="31.5">
      <c r="A9" s="14" t="s">
        <v>38</v>
      </c>
      <c r="B9" s="27">
        <v>23403</v>
      </c>
      <c r="C9" s="27">
        <v>15991.606</v>
      </c>
      <c r="D9" s="18">
        <v>15989.96624</v>
      </c>
      <c r="E9" s="27">
        <v>18515</v>
      </c>
      <c r="F9" s="18">
        <v>19065.46772</v>
      </c>
      <c r="G9" s="13">
        <f t="shared" si="0"/>
        <v>99.9897461205585</v>
      </c>
      <c r="H9" s="13">
        <f t="shared" si="1"/>
        <v>83.86873311912643</v>
      </c>
    </row>
    <row r="10" spans="1:8" ht="31.5">
      <c r="A10" s="14" t="s">
        <v>7</v>
      </c>
      <c r="B10" s="27">
        <v>17120</v>
      </c>
      <c r="C10" s="27">
        <v>15852.317</v>
      </c>
      <c r="D10" s="18">
        <v>15852.31667</v>
      </c>
      <c r="E10" s="27">
        <v>17352.93933</v>
      </c>
      <c r="F10" s="18">
        <v>17358.24742</v>
      </c>
      <c r="G10" s="13">
        <f t="shared" si="0"/>
        <v>99.99999791828539</v>
      </c>
      <c r="H10" s="13">
        <f t="shared" si="1"/>
        <v>91.3244078531518</v>
      </c>
    </row>
    <row r="11" spans="1:8" ht="15.75">
      <c r="A11" s="14" t="s">
        <v>11</v>
      </c>
      <c r="B11" s="27">
        <v>8</v>
      </c>
      <c r="C11" s="27">
        <v>38.99859</v>
      </c>
      <c r="D11" s="18">
        <v>39.40932</v>
      </c>
      <c r="E11" s="27">
        <v>92.32144</v>
      </c>
      <c r="F11" s="18">
        <v>92.58146</v>
      </c>
      <c r="G11" s="13">
        <f t="shared" si="0"/>
        <v>101.05319192309261</v>
      </c>
      <c r="H11" s="13">
        <f t="shared" si="1"/>
        <v>42.56718353761109</v>
      </c>
    </row>
    <row r="12" spans="1:8" ht="31.5">
      <c r="A12" s="14" t="s">
        <v>36</v>
      </c>
      <c r="B12" s="27">
        <v>144</v>
      </c>
      <c r="C12" s="27">
        <v>196.079</v>
      </c>
      <c r="D12" s="18">
        <v>196.07946</v>
      </c>
      <c r="E12" s="27">
        <v>137.89546</v>
      </c>
      <c r="F12" s="18">
        <v>137.93272</v>
      </c>
      <c r="G12" s="13">
        <f t="shared" si="0"/>
        <v>100.00023459931965</v>
      </c>
      <c r="H12" s="13">
        <f t="shared" si="1"/>
        <v>142.15587135525206</v>
      </c>
    </row>
    <row r="13" spans="1:8" ht="15.75">
      <c r="A13" s="32" t="s">
        <v>50</v>
      </c>
      <c r="B13" s="27">
        <v>7958</v>
      </c>
      <c r="C13" s="27">
        <v>6005.40392</v>
      </c>
      <c r="D13" s="18">
        <v>5854.09993</v>
      </c>
      <c r="E13" s="27">
        <v>7591.65425</v>
      </c>
      <c r="F13" s="18">
        <v>5730.21985</v>
      </c>
      <c r="G13" s="13">
        <f t="shared" si="0"/>
        <v>97.48053599698588</v>
      </c>
      <c r="H13" s="13">
        <f t="shared" si="1"/>
        <v>102.16187307368321</v>
      </c>
    </row>
    <row r="14" spans="1:8" ht="15.75">
      <c r="A14" s="16" t="s">
        <v>51</v>
      </c>
      <c r="B14" s="27">
        <v>10596</v>
      </c>
      <c r="C14" s="27">
        <v>11406.2</v>
      </c>
      <c r="D14" s="18">
        <v>12250.26232</v>
      </c>
      <c r="E14" s="27">
        <v>10627.02348</v>
      </c>
      <c r="F14" s="18">
        <v>10314.47756</v>
      </c>
      <c r="G14" s="13">
        <f>D14/C14*100</f>
        <v>107.40003086040923</v>
      </c>
      <c r="H14" s="13">
        <f t="shared" si="1"/>
        <v>118.76764720985054</v>
      </c>
    </row>
    <row r="15" spans="1:8" ht="15.75">
      <c r="A15" s="14" t="s">
        <v>6</v>
      </c>
      <c r="B15" s="27">
        <v>2554</v>
      </c>
      <c r="C15" s="27">
        <v>3781.81</v>
      </c>
      <c r="D15" s="18">
        <v>3794.75829</v>
      </c>
      <c r="E15" s="27">
        <v>3401.7</v>
      </c>
      <c r="F15" s="18">
        <v>3506.64642</v>
      </c>
      <c r="G15" s="13">
        <f>D15/C15*100</f>
        <v>100.34238340900257</v>
      </c>
      <c r="H15" s="13">
        <f t="shared" si="1"/>
        <v>108.21616540398162</v>
      </c>
    </row>
    <row r="16" spans="1:8" ht="31.5">
      <c r="A16" s="14" t="s">
        <v>43</v>
      </c>
      <c r="B16" s="27">
        <v>0</v>
      </c>
      <c r="C16" s="27">
        <v>0.00011</v>
      </c>
      <c r="D16" s="18">
        <v>0.00011</v>
      </c>
      <c r="E16" s="27">
        <v>0</v>
      </c>
      <c r="F16" s="18">
        <v>0.05358</v>
      </c>
      <c r="G16" s="13">
        <v>0</v>
      </c>
      <c r="H16" s="13">
        <v>0</v>
      </c>
    </row>
    <row r="17" spans="1:8" ht="31.5">
      <c r="A17" s="14" t="s">
        <v>2</v>
      </c>
      <c r="B17" s="27">
        <v>9963</v>
      </c>
      <c r="C17" s="27">
        <v>15280.06115</v>
      </c>
      <c r="D17" s="18">
        <v>15750.73851</v>
      </c>
      <c r="E17" s="27">
        <v>12429.347</v>
      </c>
      <c r="F17" s="18">
        <v>12037.07449</v>
      </c>
      <c r="G17" s="13">
        <f aca="true" t="shared" si="2" ref="G17:G23">D17/C17*100</f>
        <v>103.08033688726435</v>
      </c>
      <c r="H17" s="13">
        <f t="shared" si="1"/>
        <v>130.85188201738876</v>
      </c>
    </row>
    <row r="18" spans="1:8" ht="15.75">
      <c r="A18" s="14" t="s">
        <v>4</v>
      </c>
      <c r="B18" s="27">
        <v>1690</v>
      </c>
      <c r="C18" s="27">
        <v>1713.822</v>
      </c>
      <c r="D18" s="18">
        <v>1713.82234</v>
      </c>
      <c r="E18" s="27">
        <v>1743.81821</v>
      </c>
      <c r="F18" s="18">
        <v>2248.18555</v>
      </c>
      <c r="G18" s="13">
        <f t="shared" si="2"/>
        <v>100.0000198386997</v>
      </c>
      <c r="H18" s="13">
        <f t="shared" si="1"/>
        <v>76.23135643763923</v>
      </c>
    </row>
    <row r="19" spans="1:8" ht="31.5">
      <c r="A19" s="14" t="s">
        <v>9</v>
      </c>
      <c r="B19" s="27">
        <v>5268</v>
      </c>
      <c r="C19" s="27">
        <v>8579.40226</v>
      </c>
      <c r="D19" s="18">
        <v>8569.07316</v>
      </c>
      <c r="E19" s="27">
        <v>8543.15997</v>
      </c>
      <c r="F19" s="18">
        <v>8859.32686</v>
      </c>
      <c r="G19" s="13">
        <f t="shared" si="2"/>
        <v>99.87960583165382</v>
      </c>
      <c r="H19" s="13">
        <f t="shared" si="1"/>
        <v>96.72374995768021</v>
      </c>
    </row>
    <row r="20" spans="1:8" ht="31.5">
      <c r="A20" s="14" t="s">
        <v>3</v>
      </c>
      <c r="B20" s="27">
        <v>4221.6</v>
      </c>
      <c r="C20" s="27">
        <v>4457.384</v>
      </c>
      <c r="D20" s="18">
        <v>4215.18512</v>
      </c>
      <c r="E20" s="27">
        <v>1891.76676</v>
      </c>
      <c r="F20" s="18">
        <v>2281.36917</v>
      </c>
      <c r="G20" s="13">
        <f t="shared" si="2"/>
        <v>94.56634474391258</v>
      </c>
      <c r="H20" s="13">
        <f t="shared" si="1"/>
        <v>184.76558618524683</v>
      </c>
    </row>
    <row r="21" spans="1:8" ht="15.75">
      <c r="A21" s="14" t="s">
        <v>8</v>
      </c>
      <c r="B21" s="27">
        <v>1120</v>
      </c>
      <c r="C21" s="27">
        <v>1788.227</v>
      </c>
      <c r="D21" s="18">
        <v>1818.8023</v>
      </c>
      <c r="E21" s="27">
        <v>3780.74199</v>
      </c>
      <c r="F21" s="18">
        <v>3871.28536</v>
      </c>
      <c r="G21" s="13">
        <f t="shared" si="2"/>
        <v>101.70981089089919</v>
      </c>
      <c r="H21" s="13">
        <f t="shared" si="1"/>
        <v>46.98187115816231</v>
      </c>
    </row>
    <row r="22" spans="1:8" ht="15.75">
      <c r="A22" s="14" t="s">
        <v>0</v>
      </c>
      <c r="B22" s="27">
        <v>20</v>
      </c>
      <c r="C22" s="27">
        <v>143.64</v>
      </c>
      <c r="D22" s="18">
        <v>137.72397</v>
      </c>
      <c r="E22" s="27">
        <v>63</v>
      </c>
      <c r="F22" s="18">
        <v>3.49414</v>
      </c>
      <c r="G22" s="13">
        <f t="shared" si="2"/>
        <v>95.88134920634921</v>
      </c>
      <c r="H22" s="13" t="s">
        <v>59</v>
      </c>
    </row>
    <row r="23" spans="1:8" ht="15.75">
      <c r="A23" s="8" t="s">
        <v>24</v>
      </c>
      <c r="B23" s="19">
        <f>SUM(B25:B32)</f>
        <v>604325.1386500001</v>
      </c>
      <c r="C23" s="19">
        <f>SUM(C25:C32)</f>
        <v>786549.7254799999</v>
      </c>
      <c r="D23" s="19">
        <f>SUM(D25:D32)</f>
        <v>761071.14685</v>
      </c>
      <c r="E23" s="19">
        <f>SUM(E25:E32)</f>
        <v>643703.95239</v>
      </c>
      <c r="F23" s="19">
        <f>SUM(F25:F32)</f>
        <v>636474.15085</v>
      </c>
      <c r="G23" s="13">
        <f t="shared" si="2"/>
        <v>96.76071609910596</v>
      </c>
      <c r="H23" s="13">
        <f t="shared" si="1"/>
        <v>119.57612824238078</v>
      </c>
    </row>
    <row r="24" spans="1:8" ht="15.75">
      <c r="A24" s="5" t="s">
        <v>10</v>
      </c>
      <c r="B24" s="28"/>
      <c r="C24" s="28"/>
      <c r="D24" s="25"/>
      <c r="E24" s="28"/>
      <c r="F24" s="25"/>
      <c r="G24" s="13"/>
      <c r="H24" s="13"/>
    </row>
    <row r="25" spans="1:8" s="56" customFormat="1" ht="31.5">
      <c r="A25" s="14" t="s">
        <v>39</v>
      </c>
      <c r="B25" s="18">
        <v>41707.1</v>
      </c>
      <c r="C25" s="18">
        <v>64355.3</v>
      </c>
      <c r="D25" s="26">
        <v>64355.3</v>
      </c>
      <c r="E25" s="18">
        <v>25811.3</v>
      </c>
      <c r="F25" s="26">
        <v>25811.3</v>
      </c>
      <c r="G25" s="13">
        <f>D25/C25*100</f>
        <v>100</v>
      </c>
      <c r="H25" s="13">
        <f>E25/D25*100</f>
        <v>40.10749697383121</v>
      </c>
    </row>
    <row r="26" spans="1:8" ht="31.5">
      <c r="A26" s="14" t="s">
        <v>13</v>
      </c>
      <c r="B26" s="18">
        <v>214665.85465</v>
      </c>
      <c r="C26" s="18">
        <v>342826.63948</v>
      </c>
      <c r="D26" s="26">
        <v>317291.9867</v>
      </c>
      <c r="E26" s="18">
        <v>246329.64645</v>
      </c>
      <c r="F26" s="26">
        <v>241773.73454</v>
      </c>
      <c r="G26" s="13">
        <f>D26/C26*100</f>
        <v>92.5517302801407</v>
      </c>
      <c r="H26" s="13">
        <f t="shared" si="1"/>
        <v>131.2350935488015</v>
      </c>
    </row>
    <row r="27" spans="1:8" ht="31.5">
      <c r="A27" s="14" t="s">
        <v>12</v>
      </c>
      <c r="B27" s="29">
        <v>321446.82</v>
      </c>
      <c r="C27" s="18">
        <v>330037.989</v>
      </c>
      <c r="D27" s="26">
        <v>330037.989</v>
      </c>
      <c r="E27" s="18">
        <v>308763.495</v>
      </c>
      <c r="F27" s="26">
        <v>308703.495</v>
      </c>
      <c r="G27" s="13">
        <f>D27/C27*100</f>
        <v>100</v>
      </c>
      <c r="H27" s="13">
        <f t="shared" si="1"/>
        <v>106.91099852951132</v>
      </c>
    </row>
    <row r="28" spans="1:8" ht="15.75">
      <c r="A28" s="14" t="s">
        <v>25</v>
      </c>
      <c r="B28" s="18">
        <v>5390.3</v>
      </c>
      <c r="C28" s="18">
        <v>7119.502</v>
      </c>
      <c r="D28" s="26">
        <v>7113.54179</v>
      </c>
      <c r="E28" s="18">
        <v>61590.2</v>
      </c>
      <c r="F28" s="26">
        <v>61590.2</v>
      </c>
      <c r="G28" s="13">
        <f>D28/C28*100</f>
        <v>99.91628332992953</v>
      </c>
      <c r="H28" s="13">
        <f t="shared" si="1"/>
        <v>11.549794918672127</v>
      </c>
    </row>
    <row r="29" spans="1:8" ht="31.5">
      <c r="A29" s="14" t="s">
        <v>52</v>
      </c>
      <c r="B29" s="18">
        <v>20606.5</v>
      </c>
      <c r="C29" s="18">
        <v>41596.69916</v>
      </c>
      <c r="D29" s="26">
        <v>41621.69916</v>
      </c>
      <c r="E29" s="18">
        <v>916.5</v>
      </c>
      <c r="F29" s="26">
        <v>901.5</v>
      </c>
      <c r="G29" s="13">
        <f>D29/C29*100</f>
        <v>100.060100922681</v>
      </c>
      <c r="H29" s="13" t="s">
        <v>60</v>
      </c>
    </row>
    <row r="30" spans="1:8" ht="15.75">
      <c r="A30" s="14" t="s">
        <v>37</v>
      </c>
      <c r="B30" s="18">
        <v>508.564</v>
      </c>
      <c r="C30" s="18">
        <v>613.59584</v>
      </c>
      <c r="D30" s="26">
        <v>629.89584</v>
      </c>
      <c r="E30" s="18">
        <v>292.81094</v>
      </c>
      <c r="F30" s="26">
        <v>-1678.13546</v>
      </c>
      <c r="G30" s="13">
        <f>D30/C30*100</f>
        <v>102.65647172575356</v>
      </c>
      <c r="H30" s="13">
        <f t="shared" si="1"/>
        <v>-37.53545854993136</v>
      </c>
    </row>
    <row r="31" spans="1:8" ht="78.75">
      <c r="A31" s="14" t="s">
        <v>40</v>
      </c>
      <c r="B31" s="18">
        <v>0</v>
      </c>
      <c r="C31" s="18">
        <v>0</v>
      </c>
      <c r="D31" s="26">
        <v>34.26372</v>
      </c>
      <c r="E31" s="18">
        <v>0</v>
      </c>
      <c r="F31" s="26">
        <v>15.37149</v>
      </c>
      <c r="G31" s="13">
        <v>0</v>
      </c>
      <c r="H31" s="13">
        <v>0</v>
      </c>
    </row>
    <row r="32" spans="1:8" ht="47.25">
      <c r="A32" s="14" t="s">
        <v>34</v>
      </c>
      <c r="B32" s="18">
        <v>0</v>
      </c>
      <c r="C32" s="18">
        <v>0</v>
      </c>
      <c r="D32" s="26">
        <v>-13.52936</v>
      </c>
      <c r="E32" s="18">
        <v>0</v>
      </c>
      <c r="F32" s="26">
        <v>-643.31472</v>
      </c>
      <c r="G32" s="13">
        <v>0</v>
      </c>
      <c r="H32" s="13">
        <f t="shared" si="1"/>
        <v>2.1030701738023345</v>
      </c>
    </row>
    <row r="33" spans="1:8" ht="15.75">
      <c r="A33" s="15" t="s">
        <v>14</v>
      </c>
      <c r="B33" s="13">
        <f>B5+B23+B32+B31</f>
        <v>1014337.7386500001</v>
      </c>
      <c r="C33" s="13">
        <f>C5+C23+C32+C31</f>
        <v>1196468.69698</v>
      </c>
      <c r="D33" s="13">
        <f>D5+D23</f>
        <v>1184330.26014</v>
      </c>
      <c r="E33" s="13">
        <f>E5+E23+E32+E31</f>
        <v>1030571.3152100001</v>
      </c>
      <c r="F33" s="13">
        <f>F5+F23</f>
        <v>1055898.7513599999</v>
      </c>
      <c r="G33" s="13">
        <f>D33/C33*100</f>
        <v>98.98547810982112</v>
      </c>
      <c r="H33" s="13">
        <f t="shared" si="1"/>
        <v>112.16324089924153</v>
      </c>
    </row>
    <row r="34" spans="1:8" ht="15.75">
      <c r="A34" s="34"/>
      <c r="B34" s="35"/>
      <c r="C34" s="35"/>
      <c r="D34" s="35"/>
      <c r="E34" s="35"/>
      <c r="F34" s="35"/>
      <c r="G34" s="35"/>
      <c r="H34" s="35"/>
    </row>
    <row r="35" spans="1:8" ht="15.75">
      <c r="A35" s="62" t="s">
        <v>32</v>
      </c>
      <c r="B35" s="62"/>
      <c r="C35" s="62"/>
      <c r="D35" s="62"/>
      <c r="E35" s="62"/>
      <c r="F35" s="62"/>
      <c r="G35" s="62"/>
      <c r="H35" s="62"/>
    </row>
    <row r="36" spans="1:8" ht="15.75">
      <c r="A36" s="36"/>
      <c r="B36" s="37"/>
      <c r="C36" s="36"/>
      <c r="D36" s="38"/>
      <c r="E36" s="38"/>
      <c r="F36" s="39" t="s">
        <v>41</v>
      </c>
      <c r="G36" s="39"/>
      <c r="H36" s="39"/>
    </row>
    <row r="37" spans="1:8" ht="63">
      <c r="A37" s="44" t="s">
        <v>5</v>
      </c>
      <c r="B37" s="45" t="s">
        <v>45</v>
      </c>
      <c r="C37" s="45" t="s">
        <v>46</v>
      </c>
      <c r="D37" s="11" t="s">
        <v>56</v>
      </c>
      <c r="E37" s="45" t="s">
        <v>44</v>
      </c>
      <c r="F37" s="45" t="s">
        <v>47</v>
      </c>
      <c r="G37" s="55" t="s">
        <v>48</v>
      </c>
      <c r="H37" s="45" t="s">
        <v>49</v>
      </c>
    </row>
    <row r="38" spans="1:8" ht="15.75">
      <c r="A38" s="46" t="s">
        <v>15</v>
      </c>
      <c r="B38" s="47">
        <v>109044.2</v>
      </c>
      <c r="C38" s="47">
        <v>109051</v>
      </c>
      <c r="D38" s="47">
        <v>102297</v>
      </c>
      <c r="E38" s="47">
        <v>94433.4</v>
      </c>
      <c r="F38" s="47">
        <v>92582.8</v>
      </c>
      <c r="G38" s="50">
        <f>D38/C38*100</f>
        <v>93.80656756930243</v>
      </c>
      <c r="H38" s="50">
        <f aca="true" t="shared" si="3" ref="H38:H51">D38/F38*100</f>
        <v>110.49244568105523</v>
      </c>
    </row>
    <row r="39" spans="1:8" ht="15.75">
      <c r="A39" s="46" t="s">
        <v>53</v>
      </c>
      <c r="B39" s="47">
        <v>1216.1</v>
      </c>
      <c r="C39" s="47">
        <v>1216.1</v>
      </c>
      <c r="D39" s="47">
        <v>1216.1</v>
      </c>
      <c r="E39" s="47">
        <v>1197.5</v>
      </c>
      <c r="F39" s="47">
        <v>1197.5</v>
      </c>
      <c r="G39" s="50">
        <f>D39/C39*100</f>
        <v>100</v>
      </c>
      <c r="H39" s="50">
        <f t="shared" si="3"/>
        <v>101.55323590814196</v>
      </c>
    </row>
    <row r="40" spans="1:8" ht="31.5">
      <c r="A40" s="46" t="s">
        <v>16</v>
      </c>
      <c r="B40" s="47">
        <v>7623.6</v>
      </c>
      <c r="C40" s="47">
        <v>9286.9</v>
      </c>
      <c r="D40" s="47">
        <v>9097</v>
      </c>
      <c r="E40" s="47">
        <v>4526.9</v>
      </c>
      <c r="F40" s="47">
        <v>4297.3</v>
      </c>
      <c r="G40" s="50">
        <f aca="true" t="shared" si="4" ref="G40:G51">D40/C40*100</f>
        <v>97.9551841841734</v>
      </c>
      <c r="H40" s="50">
        <f t="shared" si="3"/>
        <v>211.69106182952086</v>
      </c>
    </row>
    <row r="41" spans="1:8" ht="15.75">
      <c r="A41" s="48" t="s">
        <v>17</v>
      </c>
      <c r="B41" s="47">
        <v>108921.5</v>
      </c>
      <c r="C41" s="47">
        <v>130405.7</v>
      </c>
      <c r="D41" s="47">
        <v>129200.9</v>
      </c>
      <c r="E41" s="47">
        <v>86962.6</v>
      </c>
      <c r="F41" s="47">
        <v>86205</v>
      </c>
      <c r="G41" s="50">
        <f t="shared" si="4"/>
        <v>99.07611400421914</v>
      </c>
      <c r="H41" s="50">
        <f t="shared" si="3"/>
        <v>149.87634127950815</v>
      </c>
    </row>
    <row r="42" spans="1:8" ht="15.75">
      <c r="A42" s="46" t="s">
        <v>18</v>
      </c>
      <c r="B42" s="47">
        <v>70796.8</v>
      </c>
      <c r="C42" s="47">
        <v>146086.9</v>
      </c>
      <c r="D42" s="47">
        <v>111887.7</v>
      </c>
      <c r="E42" s="47">
        <v>159179.1</v>
      </c>
      <c r="F42" s="47">
        <v>152480.7</v>
      </c>
      <c r="G42" s="50">
        <f t="shared" si="4"/>
        <v>76.58982427582487</v>
      </c>
      <c r="H42" s="50">
        <f t="shared" si="3"/>
        <v>73.37827016796223</v>
      </c>
    </row>
    <row r="43" spans="1:8" ht="15.75">
      <c r="A43" s="46" t="s">
        <v>19</v>
      </c>
      <c r="B43" s="47">
        <v>12700</v>
      </c>
      <c r="C43" s="47">
        <v>2283.2</v>
      </c>
      <c r="D43" s="47">
        <v>2283.2</v>
      </c>
      <c r="E43" s="47">
        <v>3184.8</v>
      </c>
      <c r="F43" s="47">
        <v>3184.8</v>
      </c>
      <c r="G43" s="50">
        <f t="shared" si="4"/>
        <v>100</v>
      </c>
      <c r="H43" s="50">
        <v>0</v>
      </c>
    </row>
    <row r="44" spans="1:8" ht="15.75">
      <c r="A44" s="46" t="s">
        <v>20</v>
      </c>
      <c r="B44" s="47">
        <v>528152.7</v>
      </c>
      <c r="C44" s="47">
        <v>577327.6</v>
      </c>
      <c r="D44" s="47">
        <v>576888.5</v>
      </c>
      <c r="E44" s="47">
        <v>497857.8</v>
      </c>
      <c r="F44" s="47">
        <v>495435</v>
      </c>
      <c r="G44" s="50">
        <f t="shared" si="4"/>
        <v>99.92394266271005</v>
      </c>
      <c r="H44" s="50">
        <f t="shared" si="3"/>
        <v>116.44080454550041</v>
      </c>
    </row>
    <row r="45" spans="1:8" ht="15.75">
      <c r="A45" s="46" t="s">
        <v>26</v>
      </c>
      <c r="B45" s="47">
        <v>140393</v>
      </c>
      <c r="C45" s="47">
        <v>157003.2</v>
      </c>
      <c r="D45" s="47">
        <v>155530.7</v>
      </c>
      <c r="E45" s="47">
        <v>102668.6</v>
      </c>
      <c r="F45" s="47">
        <v>102445.2</v>
      </c>
      <c r="G45" s="50">
        <f t="shared" si="4"/>
        <v>99.06212102683257</v>
      </c>
      <c r="H45" s="50">
        <f t="shared" si="3"/>
        <v>151.81843561240547</v>
      </c>
    </row>
    <row r="46" spans="1:8" ht="15.75">
      <c r="A46" s="46" t="s">
        <v>27</v>
      </c>
      <c r="B46" s="47">
        <v>1136.2</v>
      </c>
      <c r="C46" s="47">
        <v>1071</v>
      </c>
      <c r="D46" s="47">
        <v>1071</v>
      </c>
      <c r="E46" s="47">
        <v>861</v>
      </c>
      <c r="F46" s="47">
        <v>797</v>
      </c>
      <c r="G46" s="50">
        <f t="shared" si="4"/>
        <v>100</v>
      </c>
      <c r="H46" s="50">
        <v>0</v>
      </c>
    </row>
    <row r="47" spans="1:8" ht="15.75">
      <c r="A47" s="46" t="s">
        <v>21</v>
      </c>
      <c r="B47" s="47">
        <v>19649.5</v>
      </c>
      <c r="C47" s="47">
        <v>19820</v>
      </c>
      <c r="D47" s="47">
        <v>19805.5</v>
      </c>
      <c r="E47" s="47">
        <v>20480.4</v>
      </c>
      <c r="F47" s="47">
        <v>20475.4</v>
      </c>
      <c r="G47" s="50">
        <f t="shared" si="4"/>
        <v>99.92684157416751</v>
      </c>
      <c r="H47" s="50">
        <f t="shared" si="3"/>
        <v>96.72826904480499</v>
      </c>
    </row>
    <row r="48" spans="1:8" ht="15.75">
      <c r="A48" s="46" t="s">
        <v>28</v>
      </c>
      <c r="B48" s="47">
        <v>15490.5</v>
      </c>
      <c r="C48" s="47">
        <v>16242.6</v>
      </c>
      <c r="D48" s="47">
        <v>16227.8</v>
      </c>
      <c r="E48" s="47">
        <v>94286.3</v>
      </c>
      <c r="F48" s="47">
        <v>94279.3</v>
      </c>
      <c r="G48" s="50">
        <f t="shared" si="4"/>
        <v>99.9088815829978</v>
      </c>
      <c r="H48" s="50">
        <f t="shared" si="3"/>
        <v>17.21247400012516</v>
      </c>
    </row>
    <row r="49" spans="1:8" ht="15.75">
      <c r="A49" s="46" t="s">
        <v>54</v>
      </c>
      <c r="B49" s="47">
        <v>107</v>
      </c>
      <c r="C49" s="47">
        <v>97</v>
      </c>
      <c r="D49" s="47">
        <v>92</v>
      </c>
      <c r="E49" s="47">
        <v>76.9</v>
      </c>
      <c r="F49" s="47">
        <v>76.9</v>
      </c>
      <c r="G49" s="50">
        <f t="shared" si="4"/>
        <v>94.84536082474226</v>
      </c>
      <c r="H49" s="50">
        <f t="shared" si="3"/>
        <v>119.63589076723015</v>
      </c>
    </row>
    <row r="50" spans="1:8" ht="63">
      <c r="A50" s="46" t="s">
        <v>33</v>
      </c>
      <c r="B50" s="47">
        <v>0</v>
      </c>
      <c r="C50" s="47">
        <v>0</v>
      </c>
      <c r="D50" s="47">
        <v>0</v>
      </c>
      <c r="E50" s="47">
        <v>0</v>
      </c>
      <c r="F50" s="47">
        <v>0</v>
      </c>
      <c r="G50" s="50">
        <v>0</v>
      </c>
      <c r="H50" s="50">
        <v>0</v>
      </c>
    </row>
    <row r="51" spans="1:8" ht="15.75">
      <c r="A51" s="49" t="s">
        <v>22</v>
      </c>
      <c r="B51" s="50">
        <f>SUM(B38:B50)</f>
        <v>1015231.0999999999</v>
      </c>
      <c r="C51" s="50">
        <f>SUM(C38:C50)</f>
        <v>1169891.2</v>
      </c>
      <c r="D51" s="50">
        <f>SUM(D38:D50)</f>
        <v>1125597.4000000001</v>
      </c>
      <c r="E51" s="50">
        <f>SUM(E38:E50)</f>
        <v>1065715.2999999998</v>
      </c>
      <c r="F51" s="50">
        <f>SUM(F38:F50)</f>
        <v>1053456.9</v>
      </c>
      <c r="G51" s="50">
        <f t="shared" si="4"/>
        <v>96.21385304889893</v>
      </c>
      <c r="H51" s="50">
        <f t="shared" si="3"/>
        <v>106.84797830836746</v>
      </c>
    </row>
    <row r="52" spans="1:8" ht="15.75">
      <c r="A52" s="62" t="s">
        <v>30</v>
      </c>
      <c r="B52" s="62"/>
      <c r="C52" s="62"/>
      <c r="D52" s="62"/>
      <c r="E52" s="62"/>
      <c r="F52" s="62"/>
      <c r="G52" s="62"/>
      <c r="H52" s="62"/>
    </row>
    <row r="53" spans="1:8" ht="12.75">
      <c r="A53" s="40"/>
      <c r="B53" s="41"/>
      <c r="C53" s="40"/>
      <c r="D53" s="38"/>
      <c r="E53" s="38"/>
      <c r="F53" s="42" t="s">
        <v>41</v>
      </c>
      <c r="G53" s="42"/>
      <c r="H53" s="42"/>
    </row>
    <row r="54" spans="1:8" ht="63">
      <c r="A54" s="44" t="s">
        <v>5</v>
      </c>
      <c r="B54" s="45" t="s">
        <v>45</v>
      </c>
      <c r="C54" s="45" t="s">
        <v>46</v>
      </c>
      <c r="D54" s="11" t="s">
        <v>56</v>
      </c>
      <c r="E54" s="45" t="s">
        <v>44</v>
      </c>
      <c r="F54" s="45" t="s">
        <v>47</v>
      </c>
      <c r="G54" s="55" t="s">
        <v>48</v>
      </c>
      <c r="H54" s="45" t="s">
        <v>49</v>
      </c>
    </row>
    <row r="55" spans="1:8" ht="15.75">
      <c r="A55" s="51" t="s">
        <v>31</v>
      </c>
      <c r="B55" s="52">
        <f>B33-B51</f>
        <v>-893.3613499997882</v>
      </c>
      <c r="C55" s="52">
        <f>C33-C51</f>
        <v>26577.496980000054</v>
      </c>
      <c r="D55" s="52">
        <f>D33-D51</f>
        <v>58732.86013999977</v>
      </c>
      <c r="E55" s="50">
        <f>E33-E51</f>
        <v>-35143.98478999967</v>
      </c>
      <c r="F55" s="50">
        <f>F33-F51</f>
        <v>2441.8513599999715</v>
      </c>
      <c r="G55" s="50" t="s">
        <v>42</v>
      </c>
      <c r="H55" s="50" t="s">
        <v>42</v>
      </c>
    </row>
  </sheetData>
  <sheetProtection/>
  <mergeCells count="4">
    <mergeCell ref="A1:H1"/>
    <mergeCell ref="A2:H2"/>
    <mergeCell ref="A35:H35"/>
    <mergeCell ref="A52:H5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kab29-1</dc:creator>
  <cp:keywords/>
  <dc:description/>
  <cp:lastModifiedBy>DF-8-004</cp:lastModifiedBy>
  <cp:lastPrinted>2021-01-26T10:23:53Z</cp:lastPrinted>
  <dcterms:created xsi:type="dcterms:W3CDTF">2001-02-13T05:32:43Z</dcterms:created>
  <dcterms:modified xsi:type="dcterms:W3CDTF">2021-01-26T10:53:41Z</dcterms:modified>
  <cp:category/>
  <cp:version/>
  <cp:contentType/>
  <cp:contentStatus/>
</cp:coreProperties>
</file>