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9420" windowHeight="4245"/>
  </bookViews>
  <sheets>
    <sheet name="Лист1" sheetId="1" r:id="rId1"/>
  </sheets>
  <definedNames>
    <definedName name="_xlnm.Print_Area" localSheetId="0">Лист1!$A$1:$H$50</definedName>
  </definedNames>
  <calcPr calcId="125725"/>
</workbook>
</file>

<file path=xl/calcChain.xml><?xml version="1.0" encoding="utf-8"?>
<calcChain xmlns="http://schemas.openxmlformats.org/spreadsheetml/2006/main">
  <c r="D22" i="1"/>
  <c r="D5"/>
  <c r="F22"/>
  <c r="E22"/>
  <c r="E31"/>
  <c r="E5"/>
  <c r="F5"/>
  <c r="F31"/>
  <c r="H36"/>
  <c r="H37"/>
  <c r="H38"/>
  <c r="H39"/>
  <c r="H40"/>
  <c r="H41"/>
  <c r="H43"/>
  <c r="H44"/>
  <c r="H45"/>
  <c r="H35"/>
  <c r="H7"/>
  <c r="H8"/>
  <c r="H9"/>
  <c r="H10"/>
  <c r="H11"/>
  <c r="H12"/>
  <c r="H13"/>
  <c r="H14"/>
  <c r="H16"/>
  <c r="H17"/>
  <c r="H18"/>
  <c r="H19"/>
  <c r="H20"/>
  <c r="H21"/>
  <c r="H25"/>
  <c r="H26"/>
  <c r="H27"/>
  <c r="H29"/>
  <c r="G9"/>
  <c r="G7"/>
  <c r="G8"/>
  <c r="G10"/>
  <c r="G11"/>
  <c r="G12"/>
  <c r="G13"/>
  <c r="G14"/>
  <c r="G16"/>
  <c r="G17"/>
  <c r="G18"/>
  <c r="G19"/>
  <c r="G20"/>
  <c r="G21"/>
  <c r="G24"/>
  <c r="G25"/>
  <c r="G26"/>
  <c r="G27"/>
  <c r="G28"/>
  <c r="G36"/>
  <c r="G37"/>
  <c r="G38"/>
  <c r="G39"/>
  <c r="G40"/>
  <c r="G41"/>
  <c r="G42"/>
  <c r="G43"/>
  <c r="G44"/>
  <c r="G45"/>
  <c r="G35"/>
  <c r="E46"/>
  <c r="C22"/>
  <c r="G22"/>
  <c r="B22"/>
  <c r="H5"/>
  <c r="C5"/>
  <c r="G5"/>
  <c r="B5"/>
  <c r="B31"/>
  <c r="C46"/>
  <c r="B46"/>
  <c r="F46"/>
  <c r="D46"/>
  <c r="H46"/>
  <c r="D31"/>
  <c r="H31"/>
  <c r="G46"/>
  <c r="B50"/>
  <c r="F50"/>
  <c r="E50"/>
  <c r="H22"/>
  <c r="D50"/>
  <c r="C31"/>
  <c r="C50"/>
  <c r="G31"/>
</calcChain>
</file>

<file path=xl/sharedStrings.xml><?xml version="1.0" encoding="utf-8"?>
<sst xmlns="http://schemas.openxmlformats.org/spreadsheetml/2006/main" count="72" uniqueCount="52">
  <si>
    <t>Прочие неналоговые доходы</t>
  </si>
  <si>
    <t>Налог на доходы  физических  лиц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</si>
  <si>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</si>
  <si>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</si>
  <si>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Платежи при пользовании природными ресурсами</t>
  </si>
  <si>
    <t>Наименование</t>
  </si>
  <si>
    <t>Государственная пошлина</t>
  </si>
  <si>
    <t>Единый налог на вмененный доход для отдельных видов деятельности</t>
  </si>
  <si>
    <t xml:space="preserve">Штрафы, санкции, возмещение ущерба   </t>
  </si>
  <si>
    <t>Доходы от оказания платных услуг и компенсации затрат государства</t>
  </si>
  <si>
    <t>из них:</t>
  </si>
  <si>
    <t>Единый сельскохозяйственный налог</t>
  </si>
  <si>
    <t>Субвенции от других бюджетов бюджетной системы Российской Федерации</t>
  </si>
  <si>
    <t xml:space="preserve">Субсидии от других бюджетов бюджетной системы Российской Федерации </t>
  </si>
  <si>
    <t>ВСЕГО ДОХОДОВ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</si>
  <si>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</si>
  <si>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</si>
  <si>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</si>
  <si>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</si>
  <si>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</si>
  <si>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</si>
  <si>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</si>
  <si>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ВСЕГО РАСХОДОВ</t>
  </si>
  <si>
    <t>НАЛОГОВЫЕ И НЕНАЛОГОВЫЕ ДОХОДЫ</t>
  </si>
  <si>
    <t>БЕЗВОЗМЕЗДНЫЕ ПОСТУПЛЕНИЯ</t>
  </si>
  <si>
    <t>Иные межбюджетные трансферты</t>
  </si>
  <si>
    <t xml:space="preserve">КУЛЬТУРА КИНЕМАТОГРАФИЯ </t>
  </si>
  <si>
    <t xml:space="preserve">ЗДРАВООХРАНЕНИЕ </t>
  </si>
  <si>
    <t>ФИЗИЧЕСКАЯ КУЛЬТУРА И СПОРТ</t>
  </si>
  <si>
    <t xml:space="preserve"> I. Доходы районного бюджета </t>
  </si>
  <si>
    <t xml:space="preserve">III. Дефицит (профицит)  районного бюджета </t>
  </si>
  <si>
    <t>Дефицит  ( - ), профицит ( + ) районного бюджета</t>
  </si>
  <si>
    <t xml:space="preserve">                                                          II. Расходы районного бюджета</t>
  </si>
  <si>
    <t>МЕЖБЮДЖЕТНЫЕ ТРАНСФЕРТЫ ОБЩЕГО ХАРАКТЕРА БЮДЖЕТАМ СУБЪЕКТОВ РОССИЙСКОЙ ФЕДЕРАЦИИ И МУНИЦИПАЛЬНЫХ ОБРАЗОВАНИЙ</t>
  </si>
  <si>
    <t>Возврат остатков субсидий, субвенций и иных межбюджетных трансфертов, имеющих целевое назначение, прошлых лет</t>
  </si>
  <si>
    <t>Налоги на товары(работы,услуги), реализуемые на территории Российской федерации</t>
  </si>
  <si>
    <t>Налог,взимаемый в связи с применением патентной системы налогообложения</t>
  </si>
  <si>
    <t>Прочие безвозмездные поступления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</si>
  <si>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</si>
  <si>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</si>
  <si>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</si>
  <si>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 xml:space="preserve"> </t>
  </si>
  <si>
    <t>Х</t>
  </si>
  <si>
    <t>Задолженность и перерасчеты по отмененным налогам, сборам и иным обязательным платежам</t>
  </si>
  <si>
    <t>Уточненный план на 2019 год</t>
  </si>
  <si>
    <t>Годовой план в соответствии с решением  о  районном бюджете на 2020 год</t>
  </si>
  <si>
    <t>Уточненный план на 2020 год</t>
  </si>
  <si>
    <t>Фактическое исполнение за 1 квартал 2020 года</t>
  </si>
  <si>
    <t>Фактическое исполнение за аналогичный период 2019 года</t>
  </si>
  <si>
    <t>в % от уточненного плана 2020 года</t>
  </si>
  <si>
    <t>в % к аналогичному периоду 2019 года</t>
  </si>
  <si>
    <t xml:space="preserve">Сведения об исполнении районного бюджета за  1 квартал  2020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</si>
</sst>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6"/>
      <name val="Arial Cyr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zoomScale="80" zoomScaleNormal="80" zoomScaleSheetLayoutView="100" workbookViewId="0">
      <pane ySplit="4" topLeftCell="A47" activePane="bottomLeft" state="frozen"/>
      <selection pane="bottomLeft" activeCell="D50" sqref="D50"/>
    </sheetView>
  </sheetViews>
  <sheetFormatPr defaultRowHeight="12.75"/>
  <cols>
    <col min="1" max="1" width="68.5703125" style="1" customWidth="1"/>
    <col min="2" max="2" width="27" style="32" customWidth="1"/>
    <col min="3" max="3" width="20.42578125" style="1" customWidth="1"/>
    <col min="4" max="4" width="22.42578125" style="1" customWidth="1"/>
    <col min="5" max="5" width="21.28515625" style="1" customWidth="1"/>
    <col min="6" max="6" width="17.28515625" style="1" customWidth="1"/>
    <col min="7" max="7" width="17.5703125" style="1" customWidth="1"/>
    <col min="8" max="8" width="18.42578125" style="1" customWidth="1"/>
    <col min="9" max="16384" width="9.140625" style="1"/>
  </cols>
  <sheetData>
    <row r="1" spans="1:10" ht="31.15" customHeight="1">
      <c r="A1" s="47" t="s">
        <v>51</v>
      </c>
      <c r="B1" s="47"/>
      <c r="C1" s="47"/>
      <c r="D1" s="47"/>
      <c r="E1" s="47"/>
      <c r="F1" s="47"/>
      <c r="G1" s="47"/>
      <c r="H1" s="47"/>
      <c r="I1" s="33"/>
      <c r="J1" s="33"/>
    </row>
    <row r="2" spans="1:10" ht="28.5" customHeight="1">
      <c r="A2" s="45" t="s">
        <v>29</v>
      </c>
      <c r="B2" s="45"/>
      <c r="C2" s="45"/>
      <c r="D2" s="45"/>
      <c r="E2" s="45"/>
      <c r="F2" s="45"/>
      <c r="G2" s="45"/>
      <c r="H2" s="45"/>
    </row>
    <row r="3" spans="1:10" ht="12.75" customHeight="1">
      <c r="A3" s="2"/>
      <c r="B3" s="27"/>
      <c r="C3" s="2"/>
      <c r="D3" s="2"/>
      <c r="E3" s="2"/>
      <c r="F3" s="12" t="s">
        <v>41</v>
      </c>
      <c r="G3" s="12"/>
      <c r="H3" s="12"/>
    </row>
    <row r="4" spans="1:10" ht="103.5" customHeight="1">
      <c r="A4" s="15" t="s">
        <v>5</v>
      </c>
      <c r="B4" s="16" t="s">
        <v>45</v>
      </c>
      <c r="C4" s="16" t="s">
        <v>46</v>
      </c>
      <c r="D4" s="16" t="s">
        <v>47</v>
      </c>
      <c r="E4" s="16" t="s">
        <v>44</v>
      </c>
      <c r="F4" s="16" t="s">
        <v>48</v>
      </c>
      <c r="G4" s="24" t="s">
        <v>49</v>
      </c>
      <c r="H4" s="16" t="s">
        <v>50</v>
      </c>
    </row>
    <row r="5" spans="1:10" ht="19.5" customHeight="1">
      <c r="A5" s="17" t="s">
        <v>23</v>
      </c>
      <c r="B5" s="18">
        <f>B7+B8+B10+B11+B12+B13+B14+B16+B17+B18+B19+B20+B21+B15</f>
        <v>357859</v>
      </c>
      <c r="C5" s="18">
        <f>C7+C8+C10+C11+C12+C13+C14+C16+C17+C18+C19+C20+C21+C15</f>
        <v>357859</v>
      </c>
      <c r="D5" s="18">
        <f>D7+D8+D10+D11+D12+D13+D14+D16+D17+D18+D19+D20+D21+D15</f>
        <v>73952.650969999988</v>
      </c>
      <c r="E5" s="18">
        <f>E7+E8+E10+E11+E12+E13+E14+E16+E17+E18+E19+E20+E21+E15</f>
        <v>329018</v>
      </c>
      <c r="F5" s="18">
        <f>F7+F8+F10+F11+F12+F13+F14+F16+F17+F18+F19+F20+F21+F15</f>
        <v>79974.345249999984</v>
      </c>
      <c r="G5" s="18">
        <f>D5/C5*100</f>
        <v>20.665304203610916</v>
      </c>
      <c r="H5" s="18">
        <f>D5/F5*100</f>
        <v>92.470467546591138</v>
      </c>
    </row>
    <row r="6" spans="1:10" ht="19.5" customHeight="1">
      <c r="A6" s="3" t="s">
        <v>10</v>
      </c>
      <c r="B6" s="4"/>
      <c r="C6" s="36"/>
      <c r="D6" s="4"/>
      <c r="E6" s="4"/>
      <c r="F6" s="36"/>
      <c r="G6" s="18"/>
      <c r="H6" s="18"/>
    </row>
    <row r="7" spans="1:10" ht="15.75">
      <c r="A7" s="19" t="s">
        <v>1</v>
      </c>
      <c r="B7" s="39">
        <v>273824</v>
      </c>
      <c r="C7" s="39">
        <v>273824</v>
      </c>
      <c r="D7" s="39">
        <v>56014.900439999998</v>
      </c>
      <c r="E7" s="39">
        <v>249999</v>
      </c>
      <c r="F7" s="39">
        <v>61122.70074</v>
      </c>
      <c r="G7" s="18">
        <f t="shared" ref="G7:G31" si="0">D7/C7*100</f>
        <v>20.456534284796071</v>
      </c>
      <c r="H7" s="18">
        <f t="shared" ref="H7:H31" si="1">D7/F7*100</f>
        <v>91.643366150119505</v>
      </c>
    </row>
    <row r="8" spans="1:10" ht="31.5">
      <c r="A8" s="19" t="s">
        <v>7</v>
      </c>
      <c r="B8" s="39">
        <v>17120</v>
      </c>
      <c r="C8" s="39">
        <v>17120</v>
      </c>
      <c r="D8" s="25">
        <v>4534.6570700000002</v>
      </c>
      <c r="E8" s="39">
        <v>20599</v>
      </c>
      <c r="F8" s="25">
        <v>3902.24926</v>
      </c>
      <c r="G8" s="18">
        <f t="shared" si="0"/>
        <v>26.487482885514019</v>
      </c>
      <c r="H8" s="18">
        <f t="shared" si="1"/>
        <v>116.20623819402044</v>
      </c>
    </row>
    <row r="9" spans="1:10" ht="15.75" hidden="1">
      <c r="A9" s="19"/>
      <c r="B9" s="39"/>
      <c r="C9" s="39"/>
      <c r="D9" s="25"/>
      <c r="E9" s="39"/>
      <c r="F9" s="25"/>
      <c r="G9" s="18" t="e">
        <f t="shared" si="0"/>
        <v>#DIV/0!</v>
      </c>
      <c r="H9" s="18" t="e">
        <f t="shared" si="1"/>
        <v>#DIV/0!</v>
      </c>
    </row>
    <row r="10" spans="1:10" ht="15.75">
      <c r="A10" s="19" t="s">
        <v>11</v>
      </c>
      <c r="B10" s="39">
        <v>6</v>
      </c>
      <c r="C10" s="39">
        <v>6</v>
      </c>
      <c r="D10" s="25">
        <v>2.2875000000000001</v>
      </c>
      <c r="E10" s="39">
        <v>48</v>
      </c>
      <c r="F10" s="25">
        <v>0.5635</v>
      </c>
      <c r="G10" s="18">
        <f t="shared" si="0"/>
        <v>38.125</v>
      </c>
      <c r="H10" s="18">
        <f t="shared" si="1"/>
        <v>405.94498669032834</v>
      </c>
    </row>
    <row r="11" spans="1:10" ht="31.5">
      <c r="A11" s="19" t="s">
        <v>36</v>
      </c>
      <c r="B11" s="39">
        <v>144</v>
      </c>
      <c r="C11" s="39">
        <v>144</v>
      </c>
      <c r="D11" s="25">
        <v>78.837100000000007</v>
      </c>
      <c r="E11" s="39">
        <v>192</v>
      </c>
      <c r="F11" s="25">
        <v>37.511650000000003</v>
      </c>
      <c r="G11" s="18">
        <f t="shared" si="0"/>
        <v>54.747986111111111</v>
      </c>
      <c r="H11" s="18">
        <f t="shared" si="1"/>
        <v>210.16697479316426</v>
      </c>
    </row>
    <row r="12" spans="1:10" ht="15.75">
      <c r="A12" s="19" t="s">
        <v>6</v>
      </c>
      <c r="B12" s="39">
        <v>2515</v>
      </c>
      <c r="C12" s="39">
        <v>2515</v>
      </c>
      <c r="D12" s="25">
        <v>842.73000999999999</v>
      </c>
      <c r="E12" s="39">
        <v>2207</v>
      </c>
      <c r="F12" s="25">
        <v>775.00355999999999</v>
      </c>
      <c r="G12" s="18">
        <f t="shared" si="0"/>
        <v>33.508151491053681</v>
      </c>
      <c r="H12" s="18">
        <f t="shared" si="1"/>
        <v>108.73885663183276</v>
      </c>
    </row>
    <row r="13" spans="1:10" ht="31.5">
      <c r="A13" s="19" t="s">
        <v>38</v>
      </c>
      <c r="B13" s="39">
        <v>23403</v>
      </c>
      <c r="C13" s="39">
        <v>23403</v>
      </c>
      <c r="D13" s="25">
        <v>1972.6183599999999</v>
      </c>
      <c r="E13" s="39">
        <v>14919</v>
      </c>
      <c r="F13" s="25">
        <v>2486.5832099999998</v>
      </c>
      <c r="G13" s="18">
        <f t="shared" si="0"/>
        <v>8.4289123616630341</v>
      </c>
      <c r="H13" s="18">
        <f t="shared" si="1"/>
        <v>79.330478548513966</v>
      </c>
    </row>
    <row r="14" spans="1:10" ht="37.5" customHeight="1">
      <c r="A14" s="19" t="s">
        <v>35</v>
      </c>
      <c r="B14" s="39">
        <v>23561</v>
      </c>
      <c r="C14" s="39">
        <v>23561</v>
      </c>
      <c r="D14" s="25">
        <v>5438.6195699999998</v>
      </c>
      <c r="E14" s="39">
        <v>21817</v>
      </c>
      <c r="F14" s="25">
        <v>5588.7348599999996</v>
      </c>
      <c r="G14" s="18">
        <f t="shared" si="0"/>
        <v>23.083144051610713</v>
      </c>
      <c r="H14" s="18">
        <f t="shared" si="1"/>
        <v>97.313966510123549</v>
      </c>
    </row>
    <row r="15" spans="1:10" ht="37.5" customHeight="1">
      <c r="A15" s="19" t="s">
        <v>43</v>
      </c>
      <c r="B15" s="39">
        <v>0</v>
      </c>
      <c r="C15" s="39">
        <v>0</v>
      </c>
      <c r="D15" s="25">
        <v>0</v>
      </c>
      <c r="E15" s="39">
        <v>0</v>
      </c>
      <c r="F15" s="25">
        <v>0</v>
      </c>
      <c r="G15" s="18">
        <v>0</v>
      </c>
      <c r="H15" s="18">
        <v>0</v>
      </c>
    </row>
    <row r="16" spans="1:10" ht="31.5">
      <c r="A16" s="19" t="s">
        <v>2</v>
      </c>
      <c r="B16" s="39">
        <v>6118</v>
      </c>
      <c r="C16" s="39">
        <v>6118</v>
      </c>
      <c r="D16" s="25">
        <v>1783.4963399999999</v>
      </c>
      <c r="E16" s="39">
        <v>8682</v>
      </c>
      <c r="F16" s="25">
        <v>2075.4879299999998</v>
      </c>
      <c r="G16" s="18">
        <f t="shared" si="0"/>
        <v>29.151623733246158</v>
      </c>
      <c r="H16" s="18">
        <f t="shared" si="1"/>
        <v>85.931424327772405</v>
      </c>
    </row>
    <row r="17" spans="1:8" ht="23.25" customHeight="1">
      <c r="A17" s="19" t="s">
        <v>4</v>
      </c>
      <c r="B17" s="39">
        <v>1690</v>
      </c>
      <c r="C17" s="39">
        <v>1690</v>
      </c>
      <c r="D17" s="25">
        <v>1261.65238</v>
      </c>
      <c r="E17" s="39">
        <v>735</v>
      </c>
      <c r="F17" s="25">
        <v>1180.9653499999999</v>
      </c>
      <c r="G17" s="18">
        <f t="shared" si="0"/>
        <v>74.653986982248526</v>
      </c>
      <c r="H17" s="18">
        <f t="shared" si="1"/>
        <v>106.83229444454065</v>
      </c>
    </row>
    <row r="18" spans="1:8" ht="31.5">
      <c r="A18" s="19" t="s">
        <v>9</v>
      </c>
      <c r="B18" s="39">
        <v>5105</v>
      </c>
      <c r="C18" s="39">
        <v>5105</v>
      </c>
      <c r="D18" s="25">
        <v>983.95799999999997</v>
      </c>
      <c r="E18" s="39">
        <v>5600</v>
      </c>
      <c r="F18" s="25">
        <v>1657.0928699999999</v>
      </c>
      <c r="G18" s="18">
        <f t="shared" si="0"/>
        <v>19.274397649363369</v>
      </c>
      <c r="H18" s="18">
        <f t="shared" si="1"/>
        <v>59.378566996067036</v>
      </c>
    </row>
    <row r="19" spans="1:8" ht="15.75">
      <c r="A19" s="19" t="s">
        <v>3</v>
      </c>
      <c r="B19" s="39">
        <v>3233</v>
      </c>
      <c r="C19" s="39">
        <v>3233</v>
      </c>
      <c r="D19" s="25">
        <v>307.03271000000001</v>
      </c>
      <c r="E19" s="39">
        <v>1134</v>
      </c>
      <c r="F19" s="25">
        <v>326.84167000000002</v>
      </c>
      <c r="G19" s="18">
        <f t="shared" si="0"/>
        <v>9.4968360655737705</v>
      </c>
      <c r="H19" s="18">
        <f t="shared" si="1"/>
        <v>93.939279529443112</v>
      </c>
    </row>
    <row r="20" spans="1:8" ht="15.75">
      <c r="A20" s="19" t="s">
        <v>8</v>
      </c>
      <c r="B20" s="39">
        <v>1120</v>
      </c>
      <c r="C20" s="39">
        <v>1120</v>
      </c>
      <c r="D20" s="25">
        <v>597.82038999999997</v>
      </c>
      <c r="E20" s="39">
        <v>3053</v>
      </c>
      <c r="F20" s="25">
        <v>799.86653000000001</v>
      </c>
      <c r="G20" s="18">
        <f t="shared" si="0"/>
        <v>53.376820535714288</v>
      </c>
      <c r="H20" s="18">
        <f t="shared" si="1"/>
        <v>74.740018187784401</v>
      </c>
    </row>
    <row r="21" spans="1:8" ht="15.75">
      <c r="A21" s="19" t="s">
        <v>0</v>
      </c>
      <c r="B21" s="39">
        <v>20</v>
      </c>
      <c r="C21" s="39">
        <v>20</v>
      </c>
      <c r="D21" s="25">
        <v>134.0411</v>
      </c>
      <c r="E21" s="39">
        <v>33</v>
      </c>
      <c r="F21" s="25">
        <v>20.744119999999999</v>
      </c>
      <c r="G21" s="18">
        <f t="shared" si="0"/>
        <v>670.20549999999992</v>
      </c>
      <c r="H21" s="18">
        <f t="shared" si="1"/>
        <v>646.16431065767074</v>
      </c>
    </row>
    <row r="22" spans="1:8" ht="24" customHeight="1">
      <c r="A22" s="11" t="s">
        <v>24</v>
      </c>
      <c r="B22" s="26">
        <f>B24+B25+B26+B27+B28+B29+B30</f>
        <v>611195.5</v>
      </c>
      <c r="C22" s="26">
        <f>C24+C25+C26+C27+C28</f>
        <v>611195.5</v>
      </c>
      <c r="D22" s="26">
        <f>D24+D25+D26+D27+D28+D29+D30</f>
        <v>106829.43995999999</v>
      </c>
      <c r="E22" s="26">
        <f>E24+E25+E26+E27+E28</f>
        <v>470505.60000000003</v>
      </c>
      <c r="F22" s="26">
        <f>F24+F25+F26+F27+F28+F29+F30</f>
        <v>86400.235790000006</v>
      </c>
      <c r="G22" s="18">
        <f t="shared" si="0"/>
        <v>17.478767425480061</v>
      </c>
      <c r="H22" s="18">
        <f t="shared" si="1"/>
        <v>123.64484770580275</v>
      </c>
    </row>
    <row r="23" spans="1:8" ht="15.75">
      <c r="A23" s="5" t="s">
        <v>10</v>
      </c>
      <c r="B23" s="40"/>
      <c r="C23" s="43"/>
      <c r="D23" s="44"/>
      <c r="E23" s="40"/>
      <c r="F23" s="34"/>
      <c r="G23" s="18"/>
      <c r="H23" s="18"/>
    </row>
    <row r="24" spans="1:8" ht="15.75">
      <c r="A24" s="5" t="s">
        <v>39</v>
      </c>
      <c r="B24" s="40">
        <v>41707.1</v>
      </c>
      <c r="C24" s="40">
        <v>41707.1</v>
      </c>
      <c r="D24" s="34">
        <v>10426.799999999999</v>
      </c>
      <c r="E24" s="40">
        <v>0</v>
      </c>
      <c r="F24" s="34">
        <v>0</v>
      </c>
      <c r="G24" s="18">
        <f t="shared" si="0"/>
        <v>25.000059941832447</v>
      </c>
      <c r="H24" s="18">
        <v>0</v>
      </c>
    </row>
    <row r="25" spans="1:8" ht="31.5">
      <c r="A25" s="19" t="s">
        <v>13</v>
      </c>
      <c r="B25" s="25">
        <v>214278</v>
      </c>
      <c r="C25" s="25">
        <v>214278</v>
      </c>
      <c r="D25" s="35">
        <v>25965.625309999999</v>
      </c>
      <c r="E25" s="25">
        <v>173383.7</v>
      </c>
      <c r="F25" s="35">
        <v>25488.326239999999</v>
      </c>
      <c r="G25" s="18">
        <f t="shared" si="0"/>
        <v>12.117728049543116</v>
      </c>
      <c r="H25" s="18">
        <f t="shared" si="1"/>
        <v>101.87261833321544</v>
      </c>
    </row>
    <row r="26" spans="1:8" ht="41.25" customHeight="1">
      <c r="A26" s="19" t="s">
        <v>12</v>
      </c>
      <c r="B26" s="41">
        <v>320214.7</v>
      </c>
      <c r="C26" s="41">
        <v>320214.7</v>
      </c>
      <c r="D26" s="35">
        <v>66546.562529999996</v>
      </c>
      <c r="E26" s="25">
        <v>282984.40000000002</v>
      </c>
      <c r="F26" s="35">
        <v>60917.371120000003</v>
      </c>
      <c r="G26" s="18">
        <f t="shared" si="0"/>
        <v>20.781857463133328</v>
      </c>
      <c r="H26" s="18">
        <f t="shared" si="1"/>
        <v>109.24069983077757</v>
      </c>
    </row>
    <row r="27" spans="1:8" ht="22.5" customHeight="1">
      <c r="A27" s="19" t="s">
        <v>25</v>
      </c>
      <c r="B27" s="25">
        <v>14995.7</v>
      </c>
      <c r="C27" s="25">
        <v>14995.7</v>
      </c>
      <c r="D27" s="35">
        <v>3820.3286800000001</v>
      </c>
      <c r="E27" s="25">
        <v>14137.5</v>
      </c>
      <c r="F27" s="35">
        <v>2612.0325499999999</v>
      </c>
      <c r="G27" s="18">
        <f t="shared" si="0"/>
        <v>25.47616103282941</v>
      </c>
      <c r="H27" s="18">
        <f t="shared" si="1"/>
        <v>146.25884658290343</v>
      </c>
    </row>
    <row r="28" spans="1:8" ht="26.25" customHeight="1">
      <c r="A28" s="19" t="s">
        <v>37</v>
      </c>
      <c r="B28" s="25">
        <v>20000</v>
      </c>
      <c r="C28" s="25">
        <v>20000</v>
      </c>
      <c r="D28" s="35">
        <v>0</v>
      </c>
      <c r="E28" s="25">
        <v>0</v>
      </c>
      <c r="F28" s="35">
        <v>-1995.8463999999999</v>
      </c>
      <c r="G28" s="18">
        <f t="shared" si="0"/>
        <v>0</v>
      </c>
      <c r="H28" s="18"/>
    </row>
    <row r="29" spans="1:8" ht="46.5" customHeight="1">
      <c r="A29" s="19" t="s">
        <v>34</v>
      </c>
      <c r="B29" s="25">
        <v>0</v>
      </c>
      <c r="C29" s="25">
        <v>0</v>
      </c>
      <c r="D29" s="35">
        <v>83.652799999999999</v>
      </c>
      <c r="E29" s="25">
        <v>0</v>
      </c>
      <c r="F29" s="35">
        <v>23.4</v>
      </c>
      <c r="G29" s="18">
        <v>0</v>
      </c>
      <c r="H29" s="18">
        <f t="shared" si="1"/>
        <v>357.49059829059831</v>
      </c>
    </row>
    <row r="30" spans="1:8" ht="70.5" customHeight="1">
      <c r="A30" s="19" t="s">
        <v>40</v>
      </c>
      <c r="B30" s="25">
        <v>0</v>
      </c>
      <c r="C30" s="25">
        <v>0</v>
      </c>
      <c r="D30" s="35">
        <v>-13.52936</v>
      </c>
      <c r="E30" s="25">
        <v>0</v>
      </c>
      <c r="F30" s="35">
        <v>-645.04772000000003</v>
      </c>
      <c r="G30" s="18">
        <v>0</v>
      </c>
      <c r="H30" s="18">
        <v>0</v>
      </c>
    </row>
    <row r="31" spans="1:8" ht="24" customHeight="1">
      <c r="A31" s="20" t="s">
        <v>14</v>
      </c>
      <c r="B31" s="18">
        <f>B5+B22+B29+B30</f>
        <v>969054.5</v>
      </c>
      <c r="C31" s="18">
        <f>C5+C22+C29+C30</f>
        <v>969054.5</v>
      </c>
      <c r="D31" s="18">
        <f>D5+D22</f>
        <v>180782.09092999998</v>
      </c>
      <c r="E31" s="18">
        <f>E5+E22+E29+E30</f>
        <v>799523.60000000009</v>
      </c>
      <c r="F31" s="18">
        <f>F5+F22</f>
        <v>166374.58103999999</v>
      </c>
      <c r="G31" s="18">
        <f t="shared" si="0"/>
        <v>18.655513279180891</v>
      </c>
      <c r="H31" s="18">
        <f t="shared" si="1"/>
        <v>108.6596821461183</v>
      </c>
    </row>
    <row r="32" spans="1:8" ht="68.25" customHeight="1">
      <c r="A32" s="46" t="s">
        <v>32</v>
      </c>
      <c r="B32" s="46"/>
      <c r="C32" s="46"/>
      <c r="D32" s="46"/>
      <c r="E32" s="46"/>
      <c r="F32" s="46"/>
      <c r="G32" s="46"/>
      <c r="H32" s="46"/>
    </row>
    <row r="33" spans="1:8" ht="12.75" customHeight="1">
      <c r="A33" s="6"/>
      <c r="B33" s="28"/>
      <c r="C33" s="6"/>
      <c r="D33" s="7"/>
      <c r="E33" s="7"/>
      <c r="F33" s="13" t="s">
        <v>41</v>
      </c>
      <c r="G33" s="13"/>
      <c r="H33" s="13"/>
    </row>
    <row r="34" spans="1:8" ht="78.75">
      <c r="A34" s="21" t="s">
        <v>5</v>
      </c>
      <c r="B34" s="16" t="s">
        <v>45</v>
      </c>
      <c r="C34" s="16" t="s">
        <v>46</v>
      </c>
      <c r="D34" s="16" t="s">
        <v>47</v>
      </c>
      <c r="E34" s="16" t="s">
        <v>44</v>
      </c>
      <c r="F34" s="16" t="s">
        <v>48</v>
      </c>
      <c r="G34" s="24" t="s">
        <v>49</v>
      </c>
      <c r="H34" s="16" t="s">
        <v>50</v>
      </c>
    </row>
    <row r="35" spans="1:8" ht="15.75">
      <c r="A35" s="19" t="s">
        <v>15</v>
      </c>
      <c r="B35" s="37">
        <v>75192.600000000006</v>
      </c>
      <c r="C35" s="37">
        <v>75192.600000000006</v>
      </c>
      <c r="D35" s="37">
        <v>12200.4</v>
      </c>
      <c r="E35" s="37">
        <v>55760.5</v>
      </c>
      <c r="F35" s="37">
        <v>10557.6</v>
      </c>
      <c r="G35" s="38">
        <f>D35/C35*100</f>
        <v>16.225532831688223</v>
      </c>
      <c r="H35" s="38">
        <f t="shared" ref="H35:H46" si="2">D35/F35*100</f>
        <v>115.56035462605136</v>
      </c>
    </row>
    <row r="36" spans="1:8" ht="35.25" customHeight="1">
      <c r="A36" s="19" t="s">
        <v>16</v>
      </c>
      <c r="B36" s="37">
        <v>4044.3</v>
      </c>
      <c r="C36" s="37">
        <v>4044.3</v>
      </c>
      <c r="D36" s="37">
        <v>498.3</v>
      </c>
      <c r="E36" s="37">
        <v>4373</v>
      </c>
      <c r="F36" s="37">
        <v>420.3</v>
      </c>
      <c r="G36" s="38">
        <f t="shared" ref="G36:G46" si="3">D36/C36*100</f>
        <v>12.32104443290557</v>
      </c>
      <c r="H36" s="38">
        <f t="shared" si="2"/>
        <v>118.55817273376159</v>
      </c>
    </row>
    <row r="37" spans="1:8" ht="15.75">
      <c r="A37" s="22" t="s">
        <v>17</v>
      </c>
      <c r="B37" s="37">
        <v>117424.5</v>
      </c>
      <c r="C37" s="37">
        <v>117424.5</v>
      </c>
      <c r="D37" s="37">
        <v>4008.5</v>
      </c>
      <c r="E37" s="37">
        <v>70827.5</v>
      </c>
      <c r="F37" s="37">
        <v>3571.8</v>
      </c>
      <c r="G37" s="38">
        <f t="shared" si="3"/>
        <v>3.4136828345021692</v>
      </c>
      <c r="H37" s="38">
        <f t="shared" si="2"/>
        <v>112.22632846183996</v>
      </c>
    </row>
    <row r="38" spans="1:8" ht="15.75">
      <c r="A38" s="19" t="s">
        <v>18</v>
      </c>
      <c r="B38" s="37">
        <v>29056.799999999999</v>
      </c>
      <c r="C38" s="37">
        <v>29056.799999999999</v>
      </c>
      <c r="D38" s="37">
        <v>8237.2999999999993</v>
      </c>
      <c r="E38" s="37">
        <v>9146.5</v>
      </c>
      <c r="F38" s="37">
        <v>1304.2</v>
      </c>
      <c r="G38" s="38">
        <f t="shared" si="3"/>
        <v>28.348957903141432</v>
      </c>
      <c r="H38" s="38">
        <f t="shared" si="2"/>
        <v>631.59791443030201</v>
      </c>
    </row>
    <row r="39" spans="1:8" ht="15.75">
      <c r="A39" s="19" t="s">
        <v>19</v>
      </c>
      <c r="B39" s="37">
        <v>15700</v>
      </c>
      <c r="C39" s="37">
        <v>15700</v>
      </c>
      <c r="D39" s="37">
        <v>79.099999999999994</v>
      </c>
      <c r="E39" s="37">
        <v>4150</v>
      </c>
      <c r="F39" s="37">
        <v>0</v>
      </c>
      <c r="G39" s="38">
        <f t="shared" si="3"/>
        <v>0.50382165605095541</v>
      </c>
      <c r="H39" s="38" t="e">
        <f t="shared" si="2"/>
        <v>#DIV/0!</v>
      </c>
    </row>
    <row r="40" spans="1:8" ht="15.75">
      <c r="A40" s="19" t="s">
        <v>20</v>
      </c>
      <c r="B40" s="37">
        <v>528118.19999999995</v>
      </c>
      <c r="C40" s="37">
        <v>528118.19999999995</v>
      </c>
      <c r="D40" s="37">
        <v>93398.5</v>
      </c>
      <c r="E40" s="37">
        <v>452554.5</v>
      </c>
      <c r="F40" s="37">
        <v>95981.3</v>
      </c>
      <c r="G40" s="38">
        <f t="shared" si="3"/>
        <v>17.685150786320186</v>
      </c>
      <c r="H40" s="38">
        <f t="shared" si="2"/>
        <v>97.309059160482306</v>
      </c>
    </row>
    <row r="41" spans="1:8" ht="15.75">
      <c r="A41" s="19" t="s">
        <v>26</v>
      </c>
      <c r="B41" s="37">
        <v>125817.1</v>
      </c>
      <c r="C41" s="37">
        <v>125817.1</v>
      </c>
      <c r="D41" s="37">
        <v>34229.4</v>
      </c>
      <c r="E41" s="37">
        <v>73453.100000000006</v>
      </c>
      <c r="F41" s="37">
        <v>10112.6</v>
      </c>
      <c r="G41" s="38">
        <f t="shared" si="3"/>
        <v>27.205681898565459</v>
      </c>
      <c r="H41" s="38">
        <f t="shared" si="2"/>
        <v>338.48268496726854</v>
      </c>
    </row>
    <row r="42" spans="1:8" ht="15.75">
      <c r="A42" s="19" t="s">
        <v>27</v>
      </c>
      <c r="B42" s="37">
        <v>1136.2</v>
      </c>
      <c r="C42" s="37">
        <v>1136.2</v>
      </c>
      <c r="D42" s="37">
        <v>0</v>
      </c>
      <c r="E42" s="37">
        <v>1141.8</v>
      </c>
      <c r="F42" s="37">
        <v>0</v>
      </c>
      <c r="G42" s="38">
        <f t="shared" si="3"/>
        <v>0</v>
      </c>
      <c r="H42" s="38">
        <v>0</v>
      </c>
    </row>
    <row r="43" spans="1:8" ht="15.75">
      <c r="A43" s="19" t="s">
        <v>21</v>
      </c>
      <c r="B43" s="37">
        <v>16715.099999999999</v>
      </c>
      <c r="C43" s="37">
        <v>16715.099999999999</v>
      </c>
      <c r="D43" s="37">
        <v>4776.3999999999996</v>
      </c>
      <c r="E43" s="37">
        <v>17489</v>
      </c>
      <c r="F43" s="37">
        <v>2205.1999999999998</v>
      </c>
      <c r="G43" s="38">
        <f t="shared" si="3"/>
        <v>28.575360003828877</v>
      </c>
      <c r="H43" s="38">
        <f t="shared" si="2"/>
        <v>216.59713404679849</v>
      </c>
    </row>
    <row r="44" spans="1:8" ht="15.75">
      <c r="A44" s="19" t="s">
        <v>28</v>
      </c>
      <c r="B44" s="37">
        <v>14669.9</v>
      </c>
      <c r="C44" s="37">
        <v>14669.9</v>
      </c>
      <c r="D44" s="37">
        <v>1933.9</v>
      </c>
      <c r="E44" s="37">
        <v>84087.3</v>
      </c>
      <c r="F44" s="37">
        <v>17206.900000000001</v>
      </c>
      <c r="G44" s="38">
        <f t="shared" si="3"/>
        <v>13.182775615375702</v>
      </c>
      <c r="H44" s="38">
        <f t="shared" si="2"/>
        <v>11.239095944068948</v>
      </c>
    </row>
    <row r="45" spans="1:8" ht="47.25">
      <c r="A45" s="19" t="s">
        <v>33</v>
      </c>
      <c r="B45" s="37">
        <v>41179.800000000003</v>
      </c>
      <c r="C45" s="37">
        <v>41179.800000000003</v>
      </c>
      <c r="D45" s="37">
        <v>10936.3</v>
      </c>
      <c r="E45" s="37">
        <v>38340.699999999997</v>
      </c>
      <c r="F45" s="37">
        <v>11564.4</v>
      </c>
      <c r="G45" s="38">
        <f t="shared" si="3"/>
        <v>26.557438355698665</v>
      </c>
      <c r="H45" s="38">
        <f t="shared" si="2"/>
        <v>94.568676282383862</v>
      </c>
    </row>
    <row r="46" spans="1:8" ht="17.25" customHeight="1">
      <c r="A46" s="20" t="s">
        <v>22</v>
      </c>
      <c r="B46" s="38">
        <f>SUM(B35:B45)</f>
        <v>969054.49999999988</v>
      </c>
      <c r="C46" s="38">
        <f>SUM(C35:C45)</f>
        <v>969054.49999999988</v>
      </c>
      <c r="D46" s="38">
        <f>SUM(D35:D45)</f>
        <v>170298.09999999998</v>
      </c>
      <c r="E46" s="38">
        <f>SUM(E35:E45)</f>
        <v>811323.9</v>
      </c>
      <c r="F46" s="38">
        <f>SUM(F35:F45)</f>
        <v>152924.30000000002</v>
      </c>
      <c r="G46" s="38">
        <f t="shared" si="3"/>
        <v>17.573634919398238</v>
      </c>
      <c r="H46" s="38">
        <f t="shared" si="2"/>
        <v>111.36104595541714</v>
      </c>
    </row>
    <row r="47" spans="1:8" ht="27.75" customHeight="1">
      <c r="A47" s="46" t="s">
        <v>30</v>
      </c>
      <c r="B47" s="46"/>
      <c r="C47" s="46"/>
      <c r="D47" s="46"/>
      <c r="E47" s="46"/>
      <c r="F47" s="46"/>
      <c r="G47" s="46"/>
      <c r="H47" s="46"/>
    </row>
    <row r="48" spans="1:8">
      <c r="A48" s="8"/>
      <c r="B48" s="29"/>
      <c r="C48" s="8"/>
      <c r="D48" s="7"/>
      <c r="E48" s="7"/>
      <c r="F48" s="14" t="s">
        <v>41</v>
      </c>
      <c r="G48" s="14"/>
      <c r="H48" s="14"/>
    </row>
    <row r="49" spans="1:8" ht="78.75">
      <c r="A49" s="21" t="s">
        <v>5</v>
      </c>
      <c r="B49" s="16" t="s">
        <v>45</v>
      </c>
      <c r="C49" s="16" t="s">
        <v>46</v>
      </c>
      <c r="D49" s="16" t="s">
        <v>47</v>
      </c>
      <c r="E49" s="16" t="s">
        <v>44</v>
      </c>
      <c r="F49" s="16" t="s">
        <v>48</v>
      </c>
      <c r="G49" s="24" t="s">
        <v>49</v>
      </c>
      <c r="H49" s="16" t="s">
        <v>50</v>
      </c>
    </row>
    <row r="50" spans="1:8" ht="37.5" customHeight="1">
      <c r="A50" s="23" t="s">
        <v>31</v>
      </c>
      <c r="B50" s="42">
        <f>B31-B46</f>
        <v>0</v>
      </c>
      <c r="C50" s="42">
        <f>C31-C46</f>
        <v>0</v>
      </c>
      <c r="D50" s="48">
        <f>D31-D46</f>
        <v>10483.99093</v>
      </c>
      <c r="E50" s="38">
        <f>E31-E46</f>
        <v>-11800.29999999993</v>
      </c>
      <c r="F50" s="38">
        <f>F31-F46</f>
        <v>13450.281039999973</v>
      </c>
      <c r="G50" s="38" t="s">
        <v>42</v>
      </c>
      <c r="H50" s="38" t="s">
        <v>42</v>
      </c>
    </row>
    <row r="51" spans="1:8">
      <c r="A51" s="9"/>
      <c r="B51" s="30"/>
      <c r="C51" s="9"/>
      <c r="D51" s="9"/>
      <c r="E51" s="9"/>
      <c r="F51" s="9"/>
      <c r="G51" s="9"/>
      <c r="H51" s="9"/>
    </row>
    <row r="52" spans="1:8">
      <c r="A52" s="10"/>
      <c r="B52" s="31"/>
      <c r="C52" s="10"/>
      <c r="D52" s="9"/>
      <c r="E52" s="9"/>
      <c r="F52" s="9"/>
      <c r="G52" s="9"/>
      <c r="H52" s="9"/>
    </row>
  </sheetData>
  <mergeCells count="4">
    <mergeCell ref="A2:H2"/>
    <mergeCell ref="A32:H32"/>
    <mergeCell ref="A47:H47"/>
    <mergeCell ref="A1:H1"/>
  </mergeCells>
  <phoneticPr fontId="0" type="noConversion"/>
  <pageMargins left="0.55118110236220474" right="0.27559055118110237" top="0.39370078740157483" bottom="0.35433070866141736" header="0.15748031496062992" footer="0.94488188976377963"/>
  <pageSetup paperSize="9" scale="6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kab29-1</dc:creator>
  <cp:lastModifiedBy>USER</cp:lastModifiedBy>
  <cp:lastPrinted>2020-04-10T05:52:55Z</cp:lastPrinted>
  <dcterms:created xsi:type="dcterms:W3CDTF">2001-02-13T05:32:43Z</dcterms:created>
  <dcterms:modified xsi:type="dcterms:W3CDTF">2020-07-23T12:23:19Z</dcterms:modified>
</cp:coreProperties>
</file>