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район!$B$1:$B$44</definedName>
    <definedName name="бЮДЖЕТ_2005_НОВ.КЛ." localSheetId="0">район!$B$1:$B$44</definedName>
  </definedNames>
  <calcPr calcId="125725"/>
</workbook>
</file>

<file path=xl/calcChain.xml><?xml version="1.0" encoding="utf-8"?>
<calcChain xmlns="http://schemas.openxmlformats.org/spreadsheetml/2006/main">
  <c r="H15" i="3"/>
  <c r="G26"/>
  <c r="G9"/>
  <c r="D36"/>
  <c r="D29"/>
  <c r="D26"/>
  <c r="D17"/>
  <c r="D9"/>
  <c r="D6"/>
  <c r="C36"/>
  <c r="C29"/>
  <c r="C26"/>
  <c r="C17"/>
  <c r="C9"/>
  <c r="C6"/>
  <c r="C5" l="1"/>
  <c r="C4" s="1"/>
  <c r="C16"/>
  <c r="D16"/>
  <c r="D5"/>
  <c r="D4"/>
  <c r="F12"/>
  <c r="F35"/>
  <c r="F41"/>
  <c r="E36"/>
  <c r="F28"/>
  <c r="H43"/>
  <c r="H35"/>
  <c r="H22"/>
  <c r="F22"/>
  <c r="G36" l="1"/>
  <c r="G29"/>
  <c r="G17"/>
  <c r="G6"/>
  <c r="C45" l="1"/>
  <c r="G5"/>
  <c r="G16"/>
  <c r="H21"/>
  <c r="G4" l="1"/>
  <c r="E29"/>
  <c r="F11"/>
  <c r="G45" l="1"/>
  <c r="E17" l="1"/>
  <c r="F40" l="1"/>
  <c r="F39"/>
  <c r="F38"/>
  <c r="F37"/>
  <c r="F34"/>
  <c r="F31"/>
  <c r="F30"/>
  <c r="F27"/>
  <c r="F25"/>
  <c r="F20"/>
  <c r="F19"/>
  <c r="F14"/>
  <c r="F13"/>
  <c r="F10"/>
  <c r="F8"/>
  <c r="F7"/>
  <c r="F17" l="1"/>
  <c r="E6"/>
  <c r="E9"/>
  <c r="F9" s="1"/>
  <c r="E26"/>
  <c r="F29"/>
  <c r="H44"/>
  <c r="H40"/>
  <c r="H39"/>
  <c r="H38"/>
  <c r="H37"/>
  <c r="H34"/>
  <c r="H31"/>
  <c r="H30"/>
  <c r="H28"/>
  <c r="H27"/>
  <c r="H25"/>
  <c r="H20"/>
  <c r="H19"/>
  <c r="H14"/>
  <c r="H13"/>
  <c r="H12"/>
  <c r="H11"/>
  <c r="H10"/>
  <c r="H8"/>
  <c r="H7"/>
  <c r="E5" l="1"/>
  <c r="E16"/>
  <c r="F36"/>
  <c r="H26"/>
  <c r="F26"/>
  <c r="F6"/>
  <c r="H17"/>
  <c r="H29"/>
  <c r="H6"/>
  <c r="H9"/>
  <c r="H36"/>
  <c r="F16" l="1"/>
  <c r="F5"/>
  <c r="H16"/>
  <c r="E4"/>
  <c r="H5"/>
  <c r="E45" l="1"/>
  <c r="D45"/>
  <c r="F4"/>
  <c r="H4"/>
  <c r="F45" l="1"/>
  <c r="H45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<sst xmlns="http://schemas.openxmlformats.org/spreadsheetml/2006/main" count="80" uniqueCount="80">
  <si>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</si>
  <si>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</si>
  <si>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</si>
  <si>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</si>
  <si>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</si>
  <si>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</si>
  <si>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</si>
  <si>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</si>
  <si>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</si>
  <si>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</si>
  <si>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</si>
  <si>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</si>
  <si>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</si>
  <si>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</si>
  <si>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</si>
  <si>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</si>
  <si>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</si>
  <si>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</si>
  <si>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</si>
  <si>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</si>
  <si>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</si>
  <si>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</si>
  <si>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</si>
  <si>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</si>
  <si>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</si>
  <si>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</si>
  <si>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</si>
  <si>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</si>
  <si>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</si>
  <si>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</si>
  <si>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</si>
  <si>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</si>
  <si>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</si>
  <si>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</si>
  <si>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</si>
  <si>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</si>
  <si>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</si>
  <si>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</si>
  <si>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</si>
  <si>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</si>
  <si>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</si>
  <si>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</si>
  <si>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</si>
  <si>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</si>
  <si>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</si>
  <si>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</si>
  <si>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</si>
  <si>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</si>
  <si>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</si>
  <si>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</si>
  <si>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</si>
  <si>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</si>
  <si>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</si>
  <si>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</si>
  <si>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</si>
  <si>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</si>
  <si>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</si>
  <si>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</si>
  <si>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</si>
  <si>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</si>
  <si>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НАЛОГОВЫЕ И НЕНАЛОГОВЫЕ ДОХОДЫ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</si>
  <si>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</si>
  <si>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</si>
  <si>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</si>
  <si>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</si>
  <si>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Региональный фонд компенсаций (Субвенции)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</si>
  <si>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</si>
  <si>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</si>
  <si>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</si>
  <si>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</si>
  <si>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</si>
  <si>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</si>
  <si>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</si>
  <si>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Первоначальный бюджет 2021 года</t>
  </si>
  <si>
    <t>Уточненный бюджет         2021 года</t>
  </si>
  <si>
    <t>% выполн.к уточн. б-ту 2021 года</t>
  </si>
  <si>
    <t>% вып-я 2021 года к 2020 г.</t>
  </si>
  <si>
    <t>Исполнено за 1 полугодие 2020 года</t>
  </si>
  <si>
    <t>Аналитические данные о доходах бюджета Вытегорского муниципального района за 1 полугодие 2021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1 полугодие 2021 года в сравнении с 2020 годом (тыс. руб.)</t>
  </si>
  <si>
    <t>Исполнено за 1 полугодие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</si>
</sst>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view="pageBreakPreview" zoomScale="6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7" sqref="J7"/>
    </sheetView>
  </sheetViews>
  <sheetFormatPr defaultColWidth="9.140625" defaultRowHeight="18"/>
  <cols>
    <col min="1" max="1" width="15" style="1" customWidth="1"/>
    <col min="2" max="2" width="60" style="18" customWidth="1"/>
    <col min="3" max="3" width="21.85546875" style="19" customWidth="1"/>
    <col min="4" max="4" width="16.85546875" style="19" customWidth="1"/>
    <col min="5" max="5" width="18.7109375" style="19" customWidth="1"/>
    <col min="6" max="6" width="16" style="19" customWidth="1"/>
    <col min="7" max="7" width="17.140625" style="19" customWidth="1"/>
    <col min="8" max="8" width="17.28515625" style="19" customWidth="1"/>
    <col min="9" max="16384" width="9.140625" style="1"/>
  </cols>
  <sheetData>
    <row r="1" spans="1:8" ht="38.450000000000003" customHeight="1">
      <c r="A1" s="31" t="s">
        <v>78</v>
      </c>
      <c r="B1" s="31"/>
      <c r="C1" s="31"/>
      <c r="D1" s="31"/>
      <c r="E1" s="31"/>
      <c r="F1" s="31"/>
      <c r="G1" s="31"/>
      <c r="H1" s="31"/>
    </row>
    <row r="2" spans="1:8" ht="96.6" customHeight="1">
      <c r="A2" s="6" t="s">
        <v>38</v>
      </c>
      <c r="B2" s="11" t="s">
        <v>12</v>
      </c>
      <c r="C2" s="12" t="s">
        <v>73</v>
      </c>
      <c r="D2" s="12" t="s">
        <v>74</v>
      </c>
      <c r="E2" s="12" t="s">
        <v>79</v>
      </c>
      <c r="F2" s="13" t="s">
        <v>75</v>
      </c>
      <c r="G2" s="14" t="s">
        <v>77</v>
      </c>
      <c r="H2" s="13" t="s">
        <v>76</v>
      </c>
    </row>
    <row r="3" spans="1:8" s="10" customFormat="1" ht="15.75">
      <c r="A3" s="20">
        <v>1</v>
      </c>
      <c r="B3" s="9">
        <v>2</v>
      </c>
      <c r="C3" s="21">
        <v>3</v>
      </c>
      <c r="D3" s="21">
        <v>4</v>
      </c>
      <c r="E3" s="21">
        <v>5</v>
      </c>
      <c r="F3" s="21">
        <v>6</v>
      </c>
      <c r="G3" s="21">
        <v>7</v>
      </c>
      <c r="H3" s="21">
        <v>8</v>
      </c>
    </row>
    <row r="4" spans="1:8" ht="36">
      <c r="A4" s="4" t="s">
        <v>21</v>
      </c>
      <c r="B4" s="27" t="s">
        <v>60</v>
      </c>
      <c r="C4" s="22">
        <f t="shared" ref="C4:D4" si="0">SUM(C5,C16)</f>
        <v>355978</v>
      </c>
      <c r="D4" s="22">
        <f t="shared" si="0"/>
        <v>355978</v>
      </c>
      <c r="E4" s="22">
        <f t="shared" ref="E4" si="1">SUM(E5,E16)</f>
        <v>182390.15767999997</v>
      </c>
      <c r="F4" s="23">
        <f t="shared" ref="F4:F12" si="2">E4/D4*100</f>
        <v>51.236356651253722</v>
      </c>
      <c r="G4" s="22">
        <f t="shared" ref="G4" si="3">SUM(G5,G16)</f>
        <v>152576.32863</v>
      </c>
      <c r="H4" s="23">
        <f>E4/G4*100</f>
        <v>119.54027162516078</v>
      </c>
    </row>
    <row r="5" spans="1:8" ht="18.75">
      <c r="A5" s="3"/>
      <c r="B5" s="28" t="s">
        <v>15</v>
      </c>
      <c r="C5" s="22">
        <f t="shared" ref="C5:D5" si="4">SUM(C6,C8,C9,C14,C15)</f>
        <v>338406</v>
      </c>
      <c r="D5" s="22">
        <f t="shared" si="4"/>
        <v>338406</v>
      </c>
      <c r="E5" s="22">
        <f>E6+E8+E9+E14+E15</f>
        <v>172348.09800999999</v>
      </c>
      <c r="F5" s="23">
        <f t="shared" si="2"/>
        <v>50.92938600674929</v>
      </c>
      <c r="G5" s="22">
        <f t="shared" ref="G5" si="5">SUM(G6,G8,G9,G14,G15)</f>
        <v>142093.85175</v>
      </c>
      <c r="H5" s="23">
        <f>E5/G5*100</f>
        <v>121.29173492546977</v>
      </c>
    </row>
    <row r="6" spans="1:8">
      <c r="A6" s="4" t="s">
        <v>22</v>
      </c>
      <c r="B6" s="27" t="s">
        <v>0</v>
      </c>
      <c r="C6" s="22">
        <f t="shared" ref="C6:D6" si="6">C7</f>
        <v>282728</v>
      </c>
      <c r="D6" s="22">
        <f t="shared" si="6"/>
        <v>282728</v>
      </c>
      <c r="E6" s="22">
        <f t="shared" ref="E6" si="7">E7</f>
        <v>132961.77916999999</v>
      </c>
      <c r="F6" s="23">
        <f t="shared" si="2"/>
        <v>47.028161048781861</v>
      </c>
      <c r="G6" s="22">
        <f t="shared" ref="G6" si="8">G7</f>
        <v>115953.30114</v>
      </c>
      <c r="H6" s="23">
        <f>E6/G6*100</f>
        <v>114.66838620615403</v>
      </c>
    </row>
    <row r="7" spans="1:8" ht="48" customHeight="1">
      <c r="A7" s="4" t="s">
        <v>23</v>
      </c>
      <c r="B7" s="29" t="s">
        <v>1</v>
      </c>
      <c r="C7" s="16">
        <v>282728</v>
      </c>
      <c r="D7" s="16">
        <v>282728</v>
      </c>
      <c r="E7" s="16">
        <v>132961.77916999999</v>
      </c>
      <c r="F7" s="24">
        <f t="shared" si="2"/>
        <v>47.028161048781861</v>
      </c>
      <c r="G7" s="16">
        <v>115953.30114</v>
      </c>
      <c r="H7" s="24">
        <f>E7/G7*100</f>
        <v>114.66838620615403</v>
      </c>
    </row>
    <row r="8" spans="1:8" ht="50.45" customHeight="1">
      <c r="A8" s="4" t="s">
        <v>54</v>
      </c>
      <c r="B8" s="27" t="s">
        <v>53</v>
      </c>
      <c r="C8" s="16">
        <v>23053</v>
      </c>
      <c r="D8" s="16">
        <v>23053</v>
      </c>
      <c r="E8" s="16">
        <v>11668.934929999999</v>
      </c>
      <c r="F8" s="24">
        <f t="shared" si="2"/>
        <v>50.617858543356611</v>
      </c>
      <c r="G8" s="16">
        <v>10162.72421</v>
      </c>
      <c r="H8" s="24">
        <f>E8/G8*100</f>
        <v>114.82093471077279</v>
      </c>
    </row>
    <row r="9" spans="1:8" ht="20.45" customHeight="1">
      <c r="A9" s="4" t="s">
        <v>24</v>
      </c>
      <c r="B9" s="27" t="s">
        <v>2</v>
      </c>
      <c r="C9" s="22">
        <f>SUM(C10:C13)</f>
        <v>30100</v>
      </c>
      <c r="D9" s="22">
        <f>SUM(D10:D13)</f>
        <v>30100</v>
      </c>
      <c r="E9" s="22">
        <f t="shared" ref="E9" si="9">SUM(E10:E13)</f>
        <v>26003.189319999998</v>
      </c>
      <c r="F9" s="23">
        <f t="shared" si="2"/>
        <v>86.389333289036543</v>
      </c>
      <c r="G9" s="22">
        <f t="shared" ref="G9" si="10">SUM(G10:G13)</f>
        <v>14322.007750000001</v>
      </c>
      <c r="H9" s="23">
        <f>E9/G9*100</f>
        <v>181.56106164654182</v>
      </c>
    </row>
    <row r="10" spans="1:8" ht="43.15" customHeight="1">
      <c r="A10" s="4" t="s">
        <v>58</v>
      </c>
      <c r="B10" s="29" t="s">
        <v>59</v>
      </c>
      <c r="C10" s="16">
        <v>26078</v>
      </c>
      <c r="D10" s="16">
        <v>26078</v>
      </c>
      <c r="E10" s="16">
        <v>19969.042659999999</v>
      </c>
      <c r="F10" s="24">
        <f t="shared" si="2"/>
        <v>76.574287368663235</v>
      </c>
      <c r="G10" s="16">
        <v>5907.8620499999997</v>
      </c>
      <c r="H10" s="24">
        <f>E10/G10*100</f>
        <v>338.00793740605371</v>
      </c>
    </row>
    <row r="11" spans="1:8" ht="88.35" customHeight="1">
      <c r="A11" s="4" t="s">
        <v>44</v>
      </c>
      <c r="B11" s="29" t="s">
        <v>3</v>
      </c>
      <c r="C11" s="16">
        <v>3790</v>
      </c>
      <c r="D11" s="16">
        <v>3790</v>
      </c>
      <c r="E11" s="24">
        <v>4633.7055200000004</v>
      </c>
      <c r="F11" s="24">
        <f t="shared" si="2"/>
        <v>122.26135936675462</v>
      </c>
      <c r="G11" s="24">
        <v>8289.1367800000007</v>
      </c>
      <c r="H11" s="24">
        <f>E11/G11*100</f>
        <v>55.900941714222739</v>
      </c>
    </row>
    <row r="12" spans="1:8" ht="77.650000000000006" customHeight="1">
      <c r="A12" s="4" t="s">
        <v>43</v>
      </c>
      <c r="B12" s="29" t="s">
        <v>13</v>
      </c>
      <c r="C12" s="16">
        <v>43</v>
      </c>
      <c r="D12" s="16">
        <v>43</v>
      </c>
      <c r="E12" s="16">
        <v>15.85454</v>
      </c>
      <c r="F12" s="24">
        <f t="shared" si="2"/>
        <v>36.871023255813959</v>
      </c>
      <c r="G12" s="16">
        <v>20.4511</v>
      </c>
      <c r="H12" s="24">
        <f>E12/G12*100</f>
        <v>77.524142955635639</v>
      </c>
    </row>
    <row r="13" spans="1:8" ht="240.6" customHeight="1">
      <c r="A13" s="4" t="s">
        <v>46</v>
      </c>
      <c r="B13" s="29" t="s">
        <v>39</v>
      </c>
      <c r="C13" s="16">
        <v>189</v>
      </c>
      <c r="D13" s="16">
        <v>189</v>
      </c>
      <c r="E13" s="16">
        <v>1384.5866000000001</v>
      </c>
      <c r="F13" s="24">
        <f>E13/D13*100</f>
        <v>732.58550264550274</v>
      </c>
      <c r="G13" s="16">
        <v>104.55782000000001</v>
      </c>
      <c r="H13" s="24">
        <f>E13/G13*100</f>
        <v>1324.2305549216692</v>
      </c>
    </row>
    <row r="14" spans="1:8" ht="81.599999999999994" customHeight="1">
      <c r="A14" s="4" t="s">
        <v>25</v>
      </c>
      <c r="B14" s="29" t="s">
        <v>4</v>
      </c>
      <c r="C14" s="16">
        <v>2525</v>
      </c>
      <c r="D14" s="16">
        <v>2525</v>
      </c>
      <c r="E14" s="16">
        <v>1714.1943699999999</v>
      </c>
      <c r="F14" s="24">
        <f>E14/D14*100</f>
        <v>67.888885940594051</v>
      </c>
      <c r="G14" s="16">
        <v>1655.8186499999999</v>
      </c>
      <c r="H14" s="24">
        <f>E14/G14*100</f>
        <v>103.52548994420374</v>
      </c>
    </row>
    <row r="15" spans="1:8" ht="28.15" customHeight="1">
      <c r="A15" s="4" t="s">
        <v>26</v>
      </c>
      <c r="B15" s="29" t="s">
        <v>19</v>
      </c>
      <c r="C15" s="16">
        <v>0</v>
      </c>
      <c r="D15" s="16">
        <v>0</v>
      </c>
      <c r="E15" s="16">
        <v>2.2000000000000001E-4</v>
      </c>
      <c r="F15" s="24">
        <v>0</v>
      </c>
      <c r="G15" s="16">
        <v>0</v>
      </c>
      <c r="H15" s="24" t="e">
        <f>E15/G15*100</f>
        <v>#DIV/0!</v>
      </c>
    </row>
    <row r="16" spans="1:8" ht="29.45" customHeight="1">
      <c r="A16" s="4"/>
      <c r="B16" s="28" t="s">
        <v>16</v>
      </c>
      <c r="C16" s="22">
        <f>C17+C26+C28+C29+C34+C35</f>
        <v>17572</v>
      </c>
      <c r="D16" s="22">
        <f>D17+D26+D28+D29+D34+D35</f>
        <v>17572</v>
      </c>
      <c r="E16" s="22">
        <f>E17+E26+E28+E29+E34+E35</f>
        <v>10042.059669999999</v>
      </c>
      <c r="F16" s="23">
        <f>E16/D16*100</f>
        <v>57.148074607329832</v>
      </c>
      <c r="G16" s="22">
        <f>G17+G26+G28+G29+G34+G35</f>
        <v>10482.47688</v>
      </c>
      <c r="H16" s="23">
        <f>E16/G16*100</f>
        <v>95.798538694225087</v>
      </c>
    </row>
    <row r="17" spans="1:8" ht="94.9" customHeight="1">
      <c r="A17" s="4" t="s">
        <v>27</v>
      </c>
      <c r="B17" s="27" t="s">
        <v>5</v>
      </c>
      <c r="C17" s="22">
        <f>SUM(C18:C25)</f>
        <v>7888</v>
      </c>
      <c r="D17" s="22">
        <f>SUM(D18:D25)</f>
        <v>7888</v>
      </c>
      <c r="E17" s="22">
        <f>SUM(E18:E25)</f>
        <v>4685.6288399999994</v>
      </c>
      <c r="F17" s="23">
        <f>E17/D17*100</f>
        <v>59.401988336713984</v>
      </c>
      <c r="G17" s="22">
        <f>SUM(G18:G25)</f>
        <v>4329.7169899999999</v>
      </c>
      <c r="H17" s="23">
        <f>E17/G17*100</f>
        <v>108.22021048539709</v>
      </c>
    </row>
    <row r="18" spans="1:8" hidden="1">
      <c r="A18" s="4"/>
      <c r="B18" s="29"/>
      <c r="C18" s="16"/>
      <c r="D18" s="16"/>
      <c r="E18" s="16"/>
      <c r="F18" s="24"/>
      <c r="G18" s="16"/>
      <c r="H18" s="24"/>
    </row>
    <row r="19" spans="1:8" ht="97.15" customHeight="1">
      <c r="A19" s="4" t="s">
        <v>55</v>
      </c>
      <c r="B19" s="29" t="s">
        <v>17</v>
      </c>
      <c r="C19" s="16">
        <v>5527</v>
      </c>
      <c r="D19" s="16">
        <v>5527</v>
      </c>
      <c r="E19" s="16">
        <v>4007.0558299999998</v>
      </c>
      <c r="F19" s="24">
        <f>E19/D19*100</f>
        <v>72.499653157228153</v>
      </c>
      <c r="G19" s="16">
        <v>3162.0732899999998</v>
      </c>
      <c r="H19" s="24">
        <f>E19/G19*100</f>
        <v>126.72242109859508</v>
      </c>
    </row>
    <row r="20" spans="1:8" ht="90" hidden="1">
      <c r="A20" s="4" t="s">
        <v>28</v>
      </c>
      <c r="B20" s="29" t="s">
        <v>20</v>
      </c>
      <c r="C20" s="16"/>
      <c r="D20" s="16"/>
      <c r="E20" s="16">
        <v>0</v>
      </c>
      <c r="F20" s="24" t="e">
        <f>E20/D20*100</f>
        <v>#DIV/0!</v>
      </c>
      <c r="G20" s="16"/>
      <c r="H20" s="24" t="e">
        <f>E20/G20*100</f>
        <v>#DIV/0!</v>
      </c>
    </row>
    <row r="21" spans="1:8" ht="180" hidden="1">
      <c r="A21" s="4" t="s">
        <v>64</v>
      </c>
      <c r="B21" s="29" t="s">
        <v>63</v>
      </c>
      <c r="C21" s="16"/>
      <c r="D21" s="16"/>
      <c r="E21" s="16">
        <v>0</v>
      </c>
      <c r="F21" s="24"/>
      <c r="G21" s="16"/>
      <c r="H21" s="24" t="e">
        <f>E21/G21*100</f>
        <v>#DIV/0!</v>
      </c>
    </row>
    <row r="22" spans="1:8" ht="72">
      <c r="A22" s="4" t="s">
        <v>67</v>
      </c>
      <c r="B22" s="29" t="s">
        <v>68</v>
      </c>
      <c r="C22" s="16">
        <v>1521</v>
      </c>
      <c r="D22" s="16">
        <v>1521</v>
      </c>
      <c r="E22" s="16">
        <v>308.15782000000002</v>
      </c>
      <c r="F22" s="24">
        <f>E22/D22*100</f>
        <v>20.260211702827089</v>
      </c>
      <c r="G22" s="25">
        <v>791.77503000000002</v>
      </c>
      <c r="H22" s="24">
        <f>E22/G22*100</f>
        <v>38.919870963851942</v>
      </c>
    </row>
    <row r="23" spans="1:8" hidden="1">
      <c r="A23" s="4"/>
      <c r="B23" s="29"/>
      <c r="C23" s="16"/>
      <c r="D23" s="16"/>
      <c r="E23" s="16"/>
      <c r="F23" s="24"/>
      <c r="G23" s="16"/>
      <c r="H23" s="24"/>
    </row>
    <row r="24" spans="1:8" hidden="1">
      <c r="A24" s="4"/>
      <c r="B24" s="29"/>
      <c r="C24" s="16"/>
      <c r="D24" s="16"/>
      <c r="E24" s="16"/>
      <c r="F24" s="24"/>
      <c r="G24" s="16"/>
      <c r="H24" s="24"/>
    </row>
    <row r="25" spans="1:8" ht="80.45" customHeight="1">
      <c r="A25" s="4" t="s">
        <v>29</v>
      </c>
      <c r="B25" s="29" t="s">
        <v>18</v>
      </c>
      <c r="C25" s="16">
        <v>840</v>
      </c>
      <c r="D25" s="16">
        <v>840</v>
      </c>
      <c r="E25" s="16">
        <v>370.41519</v>
      </c>
      <c r="F25" s="24">
        <f>E25/D25*100</f>
        <v>44.097046428571431</v>
      </c>
      <c r="G25" s="16">
        <v>375.86867000000001</v>
      </c>
      <c r="H25" s="24">
        <f>E25/G25*100</f>
        <v>98.549099609712073</v>
      </c>
    </row>
    <row r="26" spans="1:8" ht="36">
      <c r="A26" s="4" t="s">
        <v>30</v>
      </c>
      <c r="B26" s="27" t="s">
        <v>6</v>
      </c>
      <c r="C26" s="22">
        <f>C27</f>
        <v>1417</v>
      </c>
      <c r="D26" s="22">
        <f>D27</f>
        <v>1417</v>
      </c>
      <c r="E26" s="22">
        <f t="shared" ref="E26" si="11">E27</f>
        <v>-639.55668000000003</v>
      </c>
      <c r="F26" s="23">
        <f>E26/D26*100</f>
        <v>-45.134557515878619</v>
      </c>
      <c r="G26" s="22">
        <f t="shared" ref="G26" si="12">G27</f>
        <v>1368.3706999999999</v>
      </c>
      <c r="H26" s="24">
        <f>E26/G26*100</f>
        <v>-46.738554106719768</v>
      </c>
    </row>
    <row r="27" spans="1:8" ht="172.15" customHeight="1">
      <c r="A27" s="4" t="s">
        <v>31</v>
      </c>
      <c r="B27" s="29" t="s">
        <v>7</v>
      </c>
      <c r="C27" s="16">
        <v>1417</v>
      </c>
      <c r="D27" s="16">
        <v>1417</v>
      </c>
      <c r="E27" s="16">
        <v>-639.55668000000003</v>
      </c>
      <c r="F27" s="24">
        <f>E27/D27*100</f>
        <v>-45.134557515878619</v>
      </c>
      <c r="G27" s="16">
        <v>1368.3706999999999</v>
      </c>
      <c r="H27" s="24">
        <f>E27/G27*100</f>
        <v>-46.738554106719768</v>
      </c>
    </row>
    <row r="28" spans="1:8" ht="36">
      <c r="A28" s="4" t="s">
        <v>40</v>
      </c>
      <c r="B28" s="17" t="s">
        <v>70</v>
      </c>
      <c r="C28" s="16">
        <v>6000</v>
      </c>
      <c r="D28" s="16">
        <v>6000</v>
      </c>
      <c r="E28" s="16">
        <v>3151.7327599999999</v>
      </c>
      <c r="F28" s="24">
        <f>E28/D28*100</f>
        <v>52.528879333333336</v>
      </c>
      <c r="G28" s="16">
        <v>3049.7077800000002</v>
      </c>
      <c r="H28" s="24">
        <f>E28/G28*100</f>
        <v>103.34540183387668</v>
      </c>
    </row>
    <row r="29" spans="1:8" ht="54">
      <c r="A29" s="4" t="s">
        <v>32</v>
      </c>
      <c r="B29" s="27" t="s">
        <v>8</v>
      </c>
      <c r="C29" s="22">
        <f>SUM(C30:C31)</f>
        <v>1515</v>
      </c>
      <c r="D29" s="22">
        <f>SUM(D30:D31)</f>
        <v>1515</v>
      </c>
      <c r="E29" s="22">
        <f>SUM(E30:E33)</f>
        <v>1757.0701200000001</v>
      </c>
      <c r="F29" s="23">
        <f t="shared" ref="F29:F35" si="13">E29/D29*100</f>
        <v>115.97822574257425</v>
      </c>
      <c r="G29" s="22">
        <f>SUM(G30:G33)</f>
        <v>720.78451999999993</v>
      </c>
      <c r="H29" s="24">
        <f>E29/G29*100</f>
        <v>243.77190009574571</v>
      </c>
    </row>
    <row r="30" spans="1:8" ht="144">
      <c r="A30" s="4" t="s">
        <v>72</v>
      </c>
      <c r="B30" s="29" t="s">
        <v>71</v>
      </c>
      <c r="C30" s="16">
        <v>508</v>
      </c>
      <c r="D30" s="16">
        <v>508</v>
      </c>
      <c r="E30" s="16">
        <v>109.7668</v>
      </c>
      <c r="F30" s="24">
        <f t="shared" si="13"/>
        <v>21.607637795275593</v>
      </c>
      <c r="G30" s="16">
        <v>134.32449</v>
      </c>
      <c r="H30" s="24">
        <f>E30/G30*100</f>
        <v>81.717637640016363</v>
      </c>
    </row>
    <row r="31" spans="1:8" ht="103.15" customHeight="1">
      <c r="A31" s="4" t="s">
        <v>56</v>
      </c>
      <c r="B31" s="29" t="s">
        <v>14</v>
      </c>
      <c r="C31" s="16">
        <v>1007</v>
      </c>
      <c r="D31" s="16">
        <v>1007</v>
      </c>
      <c r="E31" s="16">
        <v>1647.30332</v>
      </c>
      <c r="F31" s="24">
        <f t="shared" si="13"/>
        <v>163.58523535253227</v>
      </c>
      <c r="G31" s="16">
        <v>586.46002999999996</v>
      </c>
      <c r="H31" s="24">
        <f>E31/G31*100</f>
        <v>280.88927390328718</v>
      </c>
    </row>
    <row r="32" spans="1:8" s="8" customFormat="1" ht="20.100000000000001" hidden="1" customHeight="1">
      <c r="A32" s="7"/>
      <c r="B32" s="30"/>
      <c r="C32" s="16"/>
      <c r="D32" s="16"/>
      <c r="E32" s="16"/>
      <c r="F32" s="24"/>
      <c r="G32" s="16"/>
      <c r="H32" s="24"/>
    </row>
    <row r="33" spans="1:8" ht="20.100000000000001" hidden="1" customHeight="1">
      <c r="A33" s="4"/>
      <c r="B33" s="29"/>
      <c r="C33" s="16"/>
      <c r="D33" s="16"/>
      <c r="E33" s="16"/>
      <c r="F33" s="24"/>
      <c r="G33" s="16"/>
      <c r="H33" s="24"/>
    </row>
    <row r="34" spans="1:8" ht="171.6" customHeight="1">
      <c r="A34" s="4" t="s">
        <v>33</v>
      </c>
      <c r="B34" s="27" t="s">
        <v>9</v>
      </c>
      <c r="C34" s="16">
        <v>732</v>
      </c>
      <c r="D34" s="16">
        <v>732</v>
      </c>
      <c r="E34" s="16">
        <v>1023.64921</v>
      </c>
      <c r="F34" s="24">
        <f t="shared" si="13"/>
        <v>139.84278825136613</v>
      </c>
      <c r="G34" s="16">
        <v>880.11874</v>
      </c>
      <c r="H34" s="24">
        <f>E34/G34*100</f>
        <v>116.30808020290534</v>
      </c>
    </row>
    <row r="35" spans="1:8" ht="88.35" customHeight="1">
      <c r="A35" s="4" t="s">
        <v>34</v>
      </c>
      <c r="B35" s="27" t="s">
        <v>10</v>
      </c>
      <c r="C35" s="16">
        <v>20</v>
      </c>
      <c r="D35" s="16">
        <v>20</v>
      </c>
      <c r="E35" s="16">
        <v>63.535420000000002</v>
      </c>
      <c r="F35" s="24">
        <f t="shared" si="13"/>
        <v>317.6771</v>
      </c>
      <c r="G35" s="16">
        <v>133.77815000000001</v>
      </c>
      <c r="H35" s="24">
        <f>E35/G35*100</f>
        <v>47.493122008339924</v>
      </c>
    </row>
    <row r="36" spans="1:8" ht="32.450000000000003" customHeight="1">
      <c r="A36" s="3" t="s">
        <v>35</v>
      </c>
      <c r="B36" s="27" t="s">
        <v>11</v>
      </c>
      <c r="C36" s="22">
        <f>SUM(C37:C44)</f>
        <v>702499.90000000014</v>
      </c>
      <c r="D36" s="22">
        <f>SUM(D37:D44)</f>
        <v>744526.10000000009</v>
      </c>
      <c r="E36" s="22">
        <f>SUM(E37:E44)</f>
        <v>360730.65675000002</v>
      </c>
      <c r="F36" s="23">
        <f t="shared" ref="F36:F41" si="14">E36/D36*100</f>
        <v>48.451042448343983</v>
      </c>
      <c r="G36" s="22">
        <f t="shared" ref="G36" si="15">SUM(G37:G44)</f>
        <v>265658.79329</v>
      </c>
      <c r="H36" s="23">
        <f>E36/G36*100</f>
        <v>135.78720744854741</v>
      </c>
    </row>
    <row r="37" spans="1:8" ht="67.900000000000006" customHeight="1">
      <c r="A37" s="4" t="s">
        <v>50</v>
      </c>
      <c r="B37" s="29" t="s">
        <v>51</v>
      </c>
      <c r="C37" s="16">
        <v>61001</v>
      </c>
      <c r="D37" s="16">
        <v>70711.5</v>
      </c>
      <c r="E37" s="26">
        <v>31050.7</v>
      </c>
      <c r="F37" s="24">
        <f t="shared" si="14"/>
        <v>43.911810667288911</v>
      </c>
      <c r="G37" s="26">
        <v>30500.3</v>
      </c>
      <c r="H37" s="24">
        <f>E37/G37*100</f>
        <v>101.80457241404184</v>
      </c>
    </row>
    <row r="38" spans="1:8" ht="63.6" customHeight="1">
      <c r="A38" s="4" t="s">
        <v>36</v>
      </c>
      <c r="B38" s="29" t="s">
        <v>45</v>
      </c>
      <c r="C38" s="16">
        <v>258746.9</v>
      </c>
      <c r="D38" s="16">
        <v>290949.5</v>
      </c>
      <c r="E38" s="26">
        <v>102827.46068</v>
      </c>
      <c r="F38" s="24">
        <f t="shared" si="14"/>
        <v>35.342030379842555</v>
      </c>
      <c r="G38" s="16">
        <v>42975.061569999998</v>
      </c>
      <c r="H38" s="24">
        <f>E38/G38*100</f>
        <v>239.27239874341853</v>
      </c>
    </row>
    <row r="39" spans="1:8" ht="48" customHeight="1">
      <c r="A39" s="4" t="s">
        <v>37</v>
      </c>
      <c r="B39" s="29" t="s">
        <v>65</v>
      </c>
      <c r="C39" s="16">
        <v>347370.4</v>
      </c>
      <c r="D39" s="16">
        <v>347430.40000000002</v>
      </c>
      <c r="E39" s="26">
        <v>199158.56315999999</v>
      </c>
      <c r="F39" s="24">
        <f t="shared" si="14"/>
        <v>57.323297892182133</v>
      </c>
      <c r="G39" s="16">
        <v>184200.78533000001</v>
      </c>
      <c r="H39" s="24">
        <f>E39/G39*100</f>
        <v>108.12036593828998</v>
      </c>
    </row>
    <row r="40" spans="1:8" ht="60.2" customHeight="1">
      <c r="A40" s="4" t="s">
        <v>47</v>
      </c>
      <c r="B40" s="29" t="s">
        <v>57</v>
      </c>
      <c r="C40" s="16">
        <v>15219.8</v>
      </c>
      <c r="D40" s="16">
        <v>15272.9</v>
      </c>
      <c r="E40" s="26">
        <v>7575.8497299999999</v>
      </c>
      <c r="F40" s="24">
        <f t="shared" si="14"/>
        <v>49.603217005283867</v>
      </c>
      <c r="G40" s="16">
        <v>7912.5229499999996</v>
      </c>
      <c r="H40" s="24">
        <f>E40/G40*100</f>
        <v>95.745058534079831</v>
      </c>
    </row>
    <row r="41" spans="1:8" ht="49.15" customHeight="1">
      <c r="A41" s="4" t="s">
        <v>61</v>
      </c>
      <c r="B41" s="29" t="s">
        <v>62</v>
      </c>
      <c r="C41" s="16">
        <v>20000</v>
      </c>
      <c r="D41" s="16">
        <v>20000</v>
      </c>
      <c r="E41" s="26">
        <v>20000</v>
      </c>
      <c r="F41" s="24">
        <f t="shared" si="14"/>
        <v>100</v>
      </c>
      <c r="G41" s="16">
        <v>0</v>
      </c>
      <c r="H41" s="24">
        <v>0</v>
      </c>
    </row>
    <row r="42" spans="1:8" ht="39" customHeight="1">
      <c r="A42" s="4" t="s">
        <v>48</v>
      </c>
      <c r="B42" s="29" t="s">
        <v>49</v>
      </c>
      <c r="C42" s="16">
        <v>161.80000000000001</v>
      </c>
      <c r="D42" s="16">
        <v>161.80000000000001</v>
      </c>
      <c r="E42" s="26">
        <v>11.75</v>
      </c>
      <c r="F42" s="24">
        <v>0</v>
      </c>
      <c r="G42" s="16">
        <v>0</v>
      </c>
      <c r="H42" s="24">
        <v>0</v>
      </c>
    </row>
    <row r="43" spans="1:8" ht="69.75" customHeight="1">
      <c r="A43" s="5" t="s">
        <v>66</v>
      </c>
      <c r="B43" s="29" t="s">
        <v>69</v>
      </c>
      <c r="C43" s="16">
        <v>0</v>
      </c>
      <c r="D43" s="16">
        <v>0</v>
      </c>
      <c r="E43" s="16">
        <v>711.52395000000001</v>
      </c>
      <c r="F43" s="24">
        <v>0</v>
      </c>
      <c r="G43" s="16">
        <v>83.652799999999999</v>
      </c>
      <c r="H43" s="24">
        <f>E43/G43*100</f>
        <v>850.56800250559468</v>
      </c>
    </row>
    <row r="44" spans="1:8" ht="96.2" customHeight="1">
      <c r="A44" s="5" t="s">
        <v>41</v>
      </c>
      <c r="B44" s="29" t="s">
        <v>42</v>
      </c>
      <c r="C44" s="16">
        <v>0</v>
      </c>
      <c r="D44" s="16">
        <v>0</v>
      </c>
      <c r="E44" s="16">
        <v>-605.19077000000004</v>
      </c>
      <c r="F44" s="24">
        <v>0</v>
      </c>
      <c r="G44" s="16">
        <v>-13.52936</v>
      </c>
      <c r="H44" s="24">
        <f>E44/G44*100</f>
        <v>4473.1662842883925</v>
      </c>
    </row>
    <row r="45" spans="1:8" ht="25.9" customHeight="1">
      <c r="A45" s="2"/>
      <c r="B45" s="15" t="s">
        <v>52</v>
      </c>
      <c r="C45" s="22">
        <f>SUM(C4,C36)</f>
        <v>1058477.9000000001</v>
      </c>
      <c r="D45" s="22">
        <f>SUM(D4,D36)</f>
        <v>1100504.1000000001</v>
      </c>
      <c r="E45" s="22">
        <f>SUM(E4,E36)</f>
        <v>543120.81443000003</v>
      </c>
      <c r="F45" s="23">
        <f>E45/D45*100</f>
        <v>49.352002816709181</v>
      </c>
      <c r="G45" s="22">
        <f>SUM(G4,G36)</f>
        <v>418235.12192000001</v>
      </c>
      <c r="H45" s="23">
        <f>E45/G45*100</f>
        <v>129.86016380850199</v>
      </c>
    </row>
  </sheetData>
  <mergeCells count="1">
    <mergeCell ref="A1:H1"/>
  </mergeCells>
  <phoneticPr fontId="1" type="noConversion"/>
  <pageMargins left="0.36" right="0.35" top="0.38" bottom="0.35" header="0.36" footer="0.51181102362204722"/>
  <pageSetup paperSize="9" scale="44" fitToHeight="2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район!бЮДЖЕТ_2005_НОВ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Zaika</cp:lastModifiedBy>
  <cp:lastPrinted>2021-07-14T07:00:42Z</cp:lastPrinted>
  <dcterms:created xsi:type="dcterms:W3CDTF">2004-12-09T07:13:42Z</dcterms:created>
  <dcterms:modified xsi:type="dcterms:W3CDTF">2021-07-30T07:56:59Z</dcterms:modified>
</cp:coreProperties>
</file>