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9424" windowHeight="4249" activeTab="0"/>
  </bookViews>
  <sheets>
    <sheet name="район" sheetId="1" r:id="rId1"/>
  </sheets>
  <definedNames>
    <definedName name="_xlnm.Print_Area" localSheetId="0">'район'!$A$1:$H$31</definedName>
  </definedNames>
  <calcPr fullCalcOnLoad="1"/>
</workbook>
</file>

<file path=xl/sharedStrings.xml><?xml version="1.0" encoding="utf-8"?>
<sst xmlns="http://schemas.openxmlformats.org/spreadsheetml/2006/main" count="38" uniqueCount="37">
  <si>
    <t>Прочие неналоговые доходы</t>
  </si>
  <si>
    <t>Налог на доходы  физических  лиц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</si>
  <si>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</si>
  <si>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</si>
  <si>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Платежи при пользовании природными ресурсами</t>
  </si>
  <si>
    <t>Наименование</t>
  </si>
  <si>
    <t>Государственная пошлина</t>
  </si>
  <si>
    <t>Единый налог на вмененный доход для отдельных видов деятельности</t>
  </si>
  <si>
    <t xml:space="preserve">Штрафы, санкции, возмещение ущерба   </t>
  </si>
  <si>
    <t>Доходы от оказания платных услуг и компенсации затрат государства</t>
  </si>
  <si>
    <t>из них:</t>
  </si>
  <si>
    <t>Единый сельскохозяйственный налог</t>
  </si>
  <si>
    <t>Субвенции от других бюджетов бюджетной системы Российской Федерации</t>
  </si>
  <si>
    <t xml:space="preserve">Субсидии от других бюджетов бюджетной системы Российской Федерации </t>
  </si>
  <si>
    <t>ВСЕГО ДОХОДОВ</t>
  </si>
  <si>
    <t>НАЛОГОВЫЕ И НЕНАЛОГОВЫЕ ДОХОДЫ</t>
  </si>
  <si>
    <t>БЕЗВОЗМЕЗДНЫЕ ПОСТУПЛЕНИЯ</t>
  </si>
  <si>
    <t>Иные межбюджетные трансферты</t>
  </si>
  <si>
    <t xml:space="preserve"> I. Доходы районного бюджета </t>
  </si>
  <si>
    <t>Возврат остатков субсидий, субвенций и иных межбюджетных трансфертов, имеющих целевое назначение, прошлых лет</t>
  </si>
  <si>
    <t>Налоги на товары(работы,услуги), реализуемые на территории Российской федерации</t>
  </si>
  <si>
    <t>Прочие безвозмездные поступления</t>
  </si>
  <si>
    <t>Налог, взимаемый в связи с применением упрощенной системы налогообложения</t>
  </si>
  <si>
    <t>Дотации бюджетам бюджетной системы Российской Федерации</t>
  </si>
  <si>
    <t>Доходы бюджетов бюджетной системы РФ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</si>
  <si>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 xml:space="preserve"> </t>
  </si>
  <si>
    <t>Задолженность и перерасчеты по отмененным налогам, сборам и иным обязательным платежам</t>
  </si>
  <si>
    <t>Уточненный план на 2020 год</t>
  </si>
  <si>
    <t>Безвозмездные поступления от негосударственных организаций</t>
  </si>
  <si>
    <t>Налог, взимаемый в связи с применением патентной системы налогообложения</t>
  </si>
  <si>
    <t>Годовой план в соответствии с решением  о  районном бюджете на 2021 год</t>
  </si>
  <si>
    <t>Уточненный план на 2021 год</t>
  </si>
  <si>
    <t>Фактическое исполнение за аналогичный период 2020 года</t>
  </si>
  <si>
    <t>в % от уточненного плана 2021 года</t>
  </si>
  <si>
    <t>в % к аналогичному периоду 2020 года</t>
  </si>
  <si>
    <t>Фактическое исполнение за 2021 год</t>
  </si>
  <si>
    <t>Аналитические данные о поступлении доходов в бюджет Вытегорского муниципального района по видам доходов  за  1 квартал 2021 года в сравнении с аналогичным периодом 2020 года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</si>
</sst>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000000"/>
    <numFmt numFmtId="175" formatCode="0.000000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#,##0.0;[Red]#,##0.0"/>
    <numFmt numFmtId="182" formatCode="#,##0.0"/>
    <numFmt numFmtId="183" formatCode="#,##0.000"/>
    <numFmt numFmtId="184" formatCode="#,##0.0000"/>
  </numFmts>
  <fonts count="50">
    <font>
      <sz val="10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i/>
      <u val="single"/>
      <sz val="16"/>
      <name val="Times New Roman"/>
      <family val="1"/>
    </font>
    <font>
      <b/>
      <i/>
      <u val="single"/>
      <sz val="16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vertical="center" wrapText="1"/>
    </xf>
    <xf numFmtId="182" fontId="2" fillId="0" borderId="10" xfId="0" applyNumberFormat="1" applyFont="1" applyFill="1" applyBorder="1" applyAlignment="1">
      <alignment horizontal="center" vertical="center"/>
    </xf>
    <xf numFmtId="182" fontId="5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182" fontId="2" fillId="0" borderId="1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182" fontId="49" fillId="0" borderId="10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/>
    </xf>
    <xf numFmtId="182" fontId="6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justify" vertical="center"/>
    </xf>
    <xf numFmtId="4" fontId="5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justify" vertical="center"/>
    </xf>
    <xf numFmtId="182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justify" vertical="center"/>
    </xf>
    <xf numFmtId="182" fontId="5" fillId="0" borderId="0" xfId="0" applyNumberFormat="1" applyFont="1" applyFill="1" applyAlignment="1">
      <alignment horizontal="center" vertical="center"/>
    </xf>
    <xf numFmtId="0" fontId="6" fillId="0" borderId="10" xfId="0" applyFont="1" applyFill="1" applyBorder="1" applyAlignment="1">
      <alignment horizontal="justify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zoomScale="80" zoomScaleNormal="80" zoomScaleSheetLayoutView="80" workbookViewId="0" topLeftCell="A1">
      <pane ySplit="4" topLeftCell="A23" activePane="bottomLeft" state="frozen"/>
      <selection pane="topLeft" activeCell="A1" sqref="A1"/>
      <selection pane="bottomLeft" activeCell="A2" sqref="A2:H2"/>
    </sheetView>
  </sheetViews>
  <sheetFormatPr defaultColWidth="9.125" defaultRowHeight="12.75"/>
  <cols>
    <col min="1" max="1" width="68.625" style="1" customWidth="1"/>
    <col min="2" max="2" width="27.00390625" style="5" customWidth="1"/>
    <col min="3" max="3" width="20.375" style="1" customWidth="1"/>
    <col min="4" max="4" width="25.25390625" style="1" customWidth="1"/>
    <col min="5" max="5" width="21.25390625" style="9" customWidth="1"/>
    <col min="6" max="6" width="17.25390625" style="9" customWidth="1"/>
    <col min="7" max="7" width="17.625" style="1" customWidth="1"/>
    <col min="8" max="8" width="18.375" style="1" customWidth="1"/>
    <col min="9" max="16384" width="9.125" style="1" customWidth="1"/>
  </cols>
  <sheetData>
    <row r="1" spans="1:10" ht="47.25" customHeight="1">
      <c r="A1" s="27" t="s">
        <v>36</v>
      </c>
      <c r="B1" s="27"/>
      <c r="C1" s="27"/>
      <c r="D1" s="27"/>
      <c r="E1" s="27"/>
      <c r="F1" s="27"/>
      <c r="G1" s="27"/>
      <c r="H1" s="27"/>
      <c r="I1" s="6"/>
      <c r="J1" s="6"/>
    </row>
    <row r="2" spans="1:8" ht="20.25" customHeight="1">
      <c r="A2" s="26" t="s">
        <v>18</v>
      </c>
      <c r="B2" s="26"/>
      <c r="C2" s="26"/>
      <c r="D2" s="26"/>
      <c r="E2" s="26"/>
      <c r="F2" s="26"/>
      <c r="G2" s="26"/>
      <c r="H2" s="26"/>
    </row>
    <row r="3" spans="1:8" ht="12.75" customHeight="1">
      <c r="A3" s="2"/>
      <c r="B3" s="4"/>
      <c r="C3" s="2"/>
      <c r="D3" s="2"/>
      <c r="E3" s="2"/>
      <c r="F3" s="3" t="s">
        <v>25</v>
      </c>
      <c r="G3" s="3"/>
      <c r="H3" s="3"/>
    </row>
    <row r="4" spans="1:8" ht="81.75" customHeight="1">
      <c r="A4" s="13" t="s">
        <v>5</v>
      </c>
      <c r="B4" s="14" t="s">
        <v>30</v>
      </c>
      <c r="C4" s="14" t="s">
        <v>31</v>
      </c>
      <c r="D4" s="14" t="s">
        <v>35</v>
      </c>
      <c r="E4" s="14" t="s">
        <v>27</v>
      </c>
      <c r="F4" s="14" t="s">
        <v>32</v>
      </c>
      <c r="G4" s="15" t="s">
        <v>33</v>
      </c>
      <c r="H4" s="14" t="s">
        <v>34</v>
      </c>
    </row>
    <row r="5" spans="1:8" ht="19.5" customHeight="1">
      <c r="A5" s="16" t="s">
        <v>15</v>
      </c>
      <c r="B5" s="17">
        <f>B7+B8+B9+B10+B11+B12+B13+B14+B15+B16+B17+B18+B19+B20</f>
        <v>355978</v>
      </c>
      <c r="C5" s="17">
        <f>C7+C8+C9+C10+C11+C12+C13+C14+C15+C16+C17+C18+C19+C20</f>
        <v>355978</v>
      </c>
      <c r="D5" s="17">
        <f>D7+D8+D9+D10+D11+D12+D13+D14+D15+D16+D17+D18+D19+D20</f>
        <v>79029.89154999999</v>
      </c>
      <c r="E5" s="17">
        <f>E7+E8+E9+E10+E11+E12+E13+E14+E15+E16+E17+E18+E19+E20</f>
        <v>357859</v>
      </c>
      <c r="F5" s="17">
        <f>F7+F8+F9+F10+F11+F12+F13+F14+F15+F16+F17+F18+F19+F20</f>
        <v>73952.6</v>
      </c>
      <c r="G5" s="17">
        <f>D5/C5*100</f>
        <v>22.20077969705993</v>
      </c>
      <c r="H5" s="17">
        <f>D5/F5*100</f>
        <v>106.86560249402991</v>
      </c>
    </row>
    <row r="6" spans="1:8" ht="19.5" customHeight="1">
      <c r="A6" s="18" t="s">
        <v>10</v>
      </c>
      <c r="B6" s="10"/>
      <c r="C6" s="10"/>
      <c r="D6" s="10"/>
      <c r="E6" s="10"/>
      <c r="F6" s="10"/>
      <c r="G6" s="17"/>
      <c r="H6" s="17"/>
    </row>
    <row r="7" spans="1:8" ht="15.75">
      <c r="A7" s="19" t="s">
        <v>1</v>
      </c>
      <c r="B7" s="8">
        <v>282728</v>
      </c>
      <c r="C7" s="8">
        <v>282728</v>
      </c>
      <c r="D7" s="8">
        <v>57032.18826</v>
      </c>
      <c r="E7" s="8">
        <v>273824</v>
      </c>
      <c r="F7" s="8">
        <v>56014.9</v>
      </c>
      <c r="G7" s="17">
        <f aca="true" t="shared" si="0" ref="G7:G13">D7/C7*100</f>
        <v>20.17210472963414</v>
      </c>
      <c r="H7" s="17">
        <f aca="true" t="shared" si="1" ref="H7:H25">D7/F7*100</f>
        <v>101.81610296546097</v>
      </c>
    </row>
    <row r="8" spans="1:8" ht="30.75">
      <c r="A8" s="19" t="s">
        <v>20</v>
      </c>
      <c r="B8" s="8">
        <v>23053</v>
      </c>
      <c r="C8" s="8">
        <v>23053</v>
      </c>
      <c r="D8" s="8">
        <v>5561.62798</v>
      </c>
      <c r="E8" s="8">
        <v>23561</v>
      </c>
      <c r="F8" s="8">
        <v>5438.6</v>
      </c>
      <c r="G8" s="17">
        <f t="shared" si="0"/>
        <v>24.125397909165834</v>
      </c>
      <c r="H8" s="17">
        <f t="shared" si="1"/>
        <v>102.26212591475748</v>
      </c>
    </row>
    <row r="9" spans="1:8" ht="30.75">
      <c r="A9" s="19" t="s">
        <v>22</v>
      </c>
      <c r="B9" s="8">
        <v>26078</v>
      </c>
      <c r="C9" s="8">
        <v>26078</v>
      </c>
      <c r="D9" s="8">
        <v>5565.559</v>
      </c>
      <c r="E9" s="8">
        <v>23403</v>
      </c>
      <c r="F9" s="8">
        <v>1972.6</v>
      </c>
      <c r="G9" s="17">
        <f t="shared" si="0"/>
        <v>21.341970243116805</v>
      </c>
      <c r="H9" s="17">
        <f t="shared" si="1"/>
        <v>282.1433133934908</v>
      </c>
    </row>
    <row r="10" spans="1:8" ht="15.75">
      <c r="A10" s="19" t="s">
        <v>7</v>
      </c>
      <c r="B10" s="8">
        <v>3790</v>
      </c>
      <c r="C10" s="8">
        <v>3790</v>
      </c>
      <c r="D10" s="8">
        <v>4335.91741</v>
      </c>
      <c r="E10" s="8">
        <v>17120</v>
      </c>
      <c r="F10" s="8">
        <v>4534.7</v>
      </c>
      <c r="G10" s="17">
        <f t="shared" si="0"/>
        <v>114.40415329815303</v>
      </c>
      <c r="H10" s="17">
        <f t="shared" si="1"/>
        <v>95.61641144948949</v>
      </c>
    </row>
    <row r="11" spans="1:8" ht="15.75">
      <c r="A11" s="19" t="s">
        <v>11</v>
      </c>
      <c r="B11" s="20">
        <v>43</v>
      </c>
      <c r="C11" s="20">
        <v>43</v>
      </c>
      <c r="D11" s="8">
        <v>15.3293</v>
      </c>
      <c r="E11" s="8">
        <v>6</v>
      </c>
      <c r="F11" s="8">
        <v>2.3</v>
      </c>
      <c r="G11" s="17">
        <f t="shared" si="0"/>
        <v>35.64953488372093</v>
      </c>
      <c r="H11" s="17">
        <f t="shared" si="1"/>
        <v>666.4913043478261</v>
      </c>
    </row>
    <row r="12" spans="1:8" ht="30.75">
      <c r="A12" s="19" t="s">
        <v>29</v>
      </c>
      <c r="B12" s="20">
        <v>189</v>
      </c>
      <c r="C12" s="20">
        <v>189</v>
      </c>
      <c r="D12" s="8">
        <v>784.63768</v>
      </c>
      <c r="E12" s="8">
        <v>144</v>
      </c>
      <c r="F12" s="8">
        <v>78.8</v>
      </c>
      <c r="G12" s="17">
        <f t="shared" si="0"/>
        <v>415.15221164021165</v>
      </c>
      <c r="H12" s="17">
        <f t="shared" si="1"/>
        <v>995.7330964467006</v>
      </c>
    </row>
    <row r="13" spans="1:8" ht="15.75">
      <c r="A13" s="19" t="s">
        <v>6</v>
      </c>
      <c r="B13" s="8">
        <v>2525</v>
      </c>
      <c r="C13" s="8">
        <v>2525</v>
      </c>
      <c r="D13" s="8">
        <v>774.3989</v>
      </c>
      <c r="E13" s="8">
        <v>2515</v>
      </c>
      <c r="F13" s="8">
        <v>842.7</v>
      </c>
      <c r="G13" s="17">
        <f t="shared" si="0"/>
        <v>30.669263366336637</v>
      </c>
      <c r="H13" s="17">
        <f t="shared" si="1"/>
        <v>91.89496855345912</v>
      </c>
    </row>
    <row r="14" spans="1:8" ht="37.5" customHeight="1">
      <c r="A14" s="19" t="s">
        <v>26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17">
        <v>0</v>
      </c>
      <c r="H14" s="17">
        <v>0</v>
      </c>
    </row>
    <row r="15" spans="1:8" ht="30.75">
      <c r="A15" s="19" t="s">
        <v>2</v>
      </c>
      <c r="B15" s="8">
        <v>7888</v>
      </c>
      <c r="C15" s="8">
        <v>7888</v>
      </c>
      <c r="D15" s="8">
        <v>2480.05928</v>
      </c>
      <c r="E15" s="8">
        <v>6118</v>
      </c>
      <c r="F15" s="8">
        <v>1783.5</v>
      </c>
      <c r="G15" s="17">
        <f>D15/C15*100</f>
        <v>31.440913793103448</v>
      </c>
      <c r="H15" s="17">
        <f t="shared" si="1"/>
        <v>139.05574880852257</v>
      </c>
    </row>
    <row r="16" spans="1:8" ht="23.25" customHeight="1">
      <c r="A16" s="19" t="s">
        <v>4</v>
      </c>
      <c r="B16" s="8">
        <v>1417</v>
      </c>
      <c r="C16" s="8">
        <v>1417</v>
      </c>
      <c r="D16" s="8">
        <v>-78.33427</v>
      </c>
      <c r="E16" s="8">
        <v>1690</v>
      </c>
      <c r="F16" s="8">
        <v>1261.7</v>
      </c>
      <c r="G16" s="17">
        <f>D16/C16*100</f>
        <v>-5.528177134791814</v>
      </c>
      <c r="H16" s="17">
        <f t="shared" si="1"/>
        <v>-6.208628834112705</v>
      </c>
    </row>
    <row r="17" spans="1:8" ht="15.75">
      <c r="A17" s="19" t="s">
        <v>9</v>
      </c>
      <c r="B17" s="8">
        <v>6000</v>
      </c>
      <c r="C17" s="8">
        <v>6000</v>
      </c>
      <c r="D17" s="8">
        <v>1201.81445</v>
      </c>
      <c r="E17" s="8">
        <v>5105</v>
      </c>
      <c r="F17" s="8">
        <v>984</v>
      </c>
      <c r="G17" s="17">
        <f aca="true" t="shared" si="2" ref="G17:G26">D17/C17*100</f>
        <v>20.030240833333334</v>
      </c>
      <c r="H17" s="17">
        <f t="shared" si="1"/>
        <v>122.13561483739839</v>
      </c>
    </row>
    <row r="18" spans="1:8" ht="15.75">
      <c r="A18" s="19" t="s">
        <v>3</v>
      </c>
      <c r="B18" s="8">
        <v>1515</v>
      </c>
      <c r="C18" s="8">
        <v>1515</v>
      </c>
      <c r="D18" s="8">
        <v>830.35938</v>
      </c>
      <c r="E18" s="8">
        <v>3233</v>
      </c>
      <c r="F18" s="8">
        <v>307</v>
      </c>
      <c r="G18" s="17">
        <f t="shared" si="2"/>
        <v>54.809200000000004</v>
      </c>
      <c r="H18" s="17">
        <f t="shared" si="1"/>
        <v>270.47536807817585</v>
      </c>
    </row>
    <row r="19" spans="1:8" ht="15.75">
      <c r="A19" s="19" t="s">
        <v>8</v>
      </c>
      <c r="B19" s="8">
        <v>732</v>
      </c>
      <c r="C19" s="8">
        <v>732</v>
      </c>
      <c r="D19" s="8">
        <v>465.23487</v>
      </c>
      <c r="E19" s="8">
        <v>1120</v>
      </c>
      <c r="F19" s="8">
        <v>597.8</v>
      </c>
      <c r="G19" s="17">
        <f t="shared" si="2"/>
        <v>63.5566762295082</v>
      </c>
      <c r="H19" s="17">
        <f t="shared" si="1"/>
        <v>77.82450150552025</v>
      </c>
    </row>
    <row r="20" spans="1:8" ht="15.75">
      <c r="A20" s="19" t="s">
        <v>0</v>
      </c>
      <c r="B20" s="8">
        <v>20</v>
      </c>
      <c r="C20" s="8">
        <v>20</v>
      </c>
      <c r="D20" s="8">
        <v>61.09931</v>
      </c>
      <c r="E20" s="8">
        <v>20</v>
      </c>
      <c r="F20" s="8">
        <v>134</v>
      </c>
      <c r="G20" s="17">
        <f t="shared" si="2"/>
        <v>305.49655</v>
      </c>
      <c r="H20" s="17">
        <f t="shared" si="1"/>
        <v>45.5965</v>
      </c>
    </row>
    <row r="21" spans="1:8" ht="24" customHeight="1">
      <c r="A21" s="21" t="s">
        <v>16</v>
      </c>
      <c r="B21" s="22">
        <f>B23+B24+B25+B26+B28+B30+B29+B27</f>
        <v>702499.9000000001</v>
      </c>
      <c r="C21" s="22">
        <f>C23+C24+C25+C26+C28+C30+C29+C27</f>
        <v>682499.9000000001</v>
      </c>
      <c r="D21" s="22">
        <f>D23+D24+D25+D26+D28+D30+D29+D27</f>
        <v>135388.64930999998</v>
      </c>
      <c r="E21" s="22">
        <f>E23+E24+E25+E26+E28+E27</f>
        <v>611195.5</v>
      </c>
      <c r="F21" s="22">
        <f>F23+F24+F25+F26+F28+F27+F29+F30</f>
        <v>106829.5</v>
      </c>
      <c r="G21" s="17">
        <f t="shared" si="2"/>
        <v>19.837167640610637</v>
      </c>
      <c r="H21" s="17">
        <f t="shared" si="1"/>
        <v>126.7333922839665</v>
      </c>
    </row>
    <row r="22" spans="1:8" ht="15.75">
      <c r="A22" s="23" t="s">
        <v>10</v>
      </c>
      <c r="B22" s="7"/>
      <c r="C22" s="12"/>
      <c r="D22" s="12"/>
      <c r="E22" s="7"/>
      <c r="F22" s="7"/>
      <c r="G22" s="17"/>
      <c r="H22" s="17"/>
    </row>
    <row r="23" spans="1:8" s="11" customFormat="1" ht="15.75">
      <c r="A23" s="19" t="s">
        <v>23</v>
      </c>
      <c r="B23" s="8">
        <v>61001</v>
      </c>
      <c r="C23" s="8">
        <v>61001</v>
      </c>
      <c r="D23" s="8">
        <v>15470.1</v>
      </c>
      <c r="E23" s="8">
        <v>41707.1</v>
      </c>
      <c r="F23" s="8">
        <v>10426.8</v>
      </c>
      <c r="G23" s="17">
        <f t="shared" si="2"/>
        <v>25.360403927804466</v>
      </c>
      <c r="H23" s="17">
        <f t="shared" si="1"/>
        <v>148.36862699965474</v>
      </c>
    </row>
    <row r="24" spans="1:8" ht="30.75">
      <c r="A24" s="19" t="s">
        <v>13</v>
      </c>
      <c r="B24" s="8">
        <v>258746.9</v>
      </c>
      <c r="C24" s="8">
        <v>258746.9</v>
      </c>
      <c r="D24" s="8">
        <v>39826.14791</v>
      </c>
      <c r="E24" s="8">
        <v>214278</v>
      </c>
      <c r="F24" s="8">
        <v>25965.6</v>
      </c>
      <c r="G24" s="17">
        <f t="shared" si="2"/>
        <v>15.391932390301102</v>
      </c>
      <c r="H24" s="17">
        <f t="shared" si="1"/>
        <v>153.38042606371508</v>
      </c>
    </row>
    <row r="25" spans="1:8" ht="41.25" customHeight="1">
      <c r="A25" s="19" t="s">
        <v>12</v>
      </c>
      <c r="B25" s="8">
        <v>347370.4</v>
      </c>
      <c r="C25" s="24">
        <v>347370.4</v>
      </c>
      <c r="D25" s="8">
        <v>76655.2638</v>
      </c>
      <c r="E25" s="8">
        <v>320214.7</v>
      </c>
      <c r="F25" s="8">
        <v>66546.6</v>
      </c>
      <c r="G25" s="17">
        <f t="shared" si="2"/>
        <v>22.06729871054068</v>
      </c>
      <c r="H25" s="17">
        <f t="shared" si="1"/>
        <v>115.19035352670157</v>
      </c>
    </row>
    <row r="26" spans="1:8" ht="22.5" customHeight="1">
      <c r="A26" s="19" t="s">
        <v>17</v>
      </c>
      <c r="B26" s="8">
        <v>15219.8</v>
      </c>
      <c r="C26" s="8">
        <v>15219.8</v>
      </c>
      <c r="D26" s="8">
        <v>3425.39152</v>
      </c>
      <c r="E26" s="8">
        <v>14995.7</v>
      </c>
      <c r="F26" s="8">
        <v>3820.3</v>
      </c>
      <c r="G26" s="17">
        <f t="shared" si="2"/>
        <v>22.50615330030618</v>
      </c>
      <c r="H26" s="17">
        <f>D26/F26*100</f>
        <v>89.66289349004005</v>
      </c>
    </row>
    <row r="27" spans="1:8" ht="22.5" customHeight="1">
      <c r="A27" s="19" t="s">
        <v>28</v>
      </c>
      <c r="B27" s="8">
        <v>20000</v>
      </c>
      <c r="C27" s="8">
        <v>0</v>
      </c>
      <c r="D27" s="8">
        <v>0</v>
      </c>
      <c r="E27" s="8">
        <v>0</v>
      </c>
      <c r="F27" s="8">
        <v>0</v>
      </c>
      <c r="G27" s="17">
        <v>0</v>
      </c>
      <c r="H27" s="17">
        <v>0</v>
      </c>
    </row>
    <row r="28" spans="1:8" ht="26.25" customHeight="1">
      <c r="A28" s="19" t="s">
        <v>21</v>
      </c>
      <c r="B28" s="8">
        <v>161.8</v>
      </c>
      <c r="C28" s="8">
        <v>161.8</v>
      </c>
      <c r="D28" s="8">
        <v>0</v>
      </c>
      <c r="E28" s="8">
        <v>20000</v>
      </c>
      <c r="F28" s="8">
        <v>0</v>
      </c>
      <c r="G28" s="17">
        <v>0</v>
      </c>
      <c r="H28" s="17">
        <v>0</v>
      </c>
    </row>
    <row r="29" spans="1:8" ht="69.75" customHeight="1">
      <c r="A29" s="19" t="s">
        <v>24</v>
      </c>
      <c r="B29" s="8">
        <v>0</v>
      </c>
      <c r="C29" s="8">
        <v>0</v>
      </c>
      <c r="D29" s="8">
        <v>574.78571</v>
      </c>
      <c r="E29" s="8">
        <v>0</v>
      </c>
      <c r="F29" s="8">
        <v>-13.5</v>
      </c>
      <c r="G29" s="17">
        <v>0</v>
      </c>
      <c r="H29" s="17">
        <f>D29/F29*100</f>
        <v>-4257.671925925925</v>
      </c>
    </row>
    <row r="30" spans="1:8" ht="38.25" customHeight="1">
      <c r="A30" s="19" t="s">
        <v>19</v>
      </c>
      <c r="B30" s="8">
        <v>0</v>
      </c>
      <c r="C30" s="8">
        <v>0</v>
      </c>
      <c r="D30" s="8">
        <v>-563.03963</v>
      </c>
      <c r="E30" s="8">
        <v>0</v>
      </c>
      <c r="F30" s="8">
        <v>83.7</v>
      </c>
      <c r="G30" s="17">
        <v>0</v>
      </c>
      <c r="H30" s="17">
        <f>D30/F30*100</f>
        <v>-672.6877299880525</v>
      </c>
    </row>
    <row r="31" spans="1:8" ht="24" customHeight="1">
      <c r="A31" s="25" t="s">
        <v>14</v>
      </c>
      <c r="B31" s="17">
        <f>B5+B21+B30+B29</f>
        <v>1058477.9000000001</v>
      </c>
      <c r="C31" s="17">
        <f>C5+C21+C30+C29</f>
        <v>1038477.9000000001</v>
      </c>
      <c r="D31" s="17">
        <f>D5+D21</f>
        <v>214418.54085999995</v>
      </c>
      <c r="E31" s="17">
        <f>E5+E21+E30+E29</f>
        <v>969054.5</v>
      </c>
      <c r="F31" s="17">
        <f>F5+F21</f>
        <v>180782.1</v>
      </c>
      <c r="G31" s="17">
        <f>D31/C31*100</f>
        <v>20.647386031036376</v>
      </c>
      <c r="H31" s="17">
        <f>D31/F31*100</f>
        <v>118.60606822246227</v>
      </c>
    </row>
  </sheetData>
  <sheetProtection/>
  <mergeCells count="2">
    <mergeCell ref="A2:H2"/>
    <mergeCell ref="A1:H1"/>
  </mergeCells>
  <printOptions/>
  <pageMargins left="0.5511811023622047" right="0.2755905511811024" top="0.17" bottom="0.35433070866141736" header="0.15748031496062992" footer="0.3"/>
  <pageSetup fitToHeight="0" fitToWidth="1"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kab29-1</dc:creator>
  <cp:keywords/>
  <dc:description/>
  <cp:lastModifiedBy>DF-8-002</cp:lastModifiedBy>
  <cp:lastPrinted>2021-01-26T10:23:53Z</cp:lastPrinted>
  <dcterms:created xsi:type="dcterms:W3CDTF">2001-02-13T05:32:43Z</dcterms:created>
  <dcterms:modified xsi:type="dcterms:W3CDTF">2021-06-29T12:03:42Z</dcterms:modified>
  <cp:category/>
  <cp:version/>
  <cp:contentType/>
  <cp:contentStatus/>
</cp:coreProperties>
</file>