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D56" i="1"/>
  <c r="D52"/>
  <c r="C52"/>
  <c r="D39" l="1"/>
  <c r="C44"/>
  <c r="C13" s="1"/>
  <c r="C39"/>
  <c r="D17"/>
  <c r="C34"/>
  <c r="C32"/>
  <c r="C27"/>
  <c r="C23"/>
  <c r="C22"/>
  <c r="C14"/>
  <c r="D44"/>
  <c r="D14"/>
  <c r="D48"/>
  <c r="C48"/>
  <c r="D50"/>
  <c r="C50"/>
  <c r="C56"/>
  <c r="C12" l="1"/>
  <c r="C17"/>
  <c r="C60" s="1"/>
  <c r="D13"/>
  <c r="D12" s="1"/>
  <c r="D60" s="1"/>
</calcChain>
</file>

<file path=xl/sharedStrings.xml><?xml version="1.0" encoding="utf-8"?>
<sst xmlns="http://schemas.openxmlformats.org/spreadsheetml/2006/main" count="109" uniqueCount="105">
  <si>
    <t>Утверждено</t>
  </si>
  <si>
    <t>постановлением</t>
  </si>
  <si>
    <t>Администрации Вытегорского</t>
  </si>
  <si>
    <t>муниципального района</t>
  </si>
  <si>
    <t>(тыс.рублей)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</si>
  <si>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</si>
  <si>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</si>
  <si>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</si>
  <si>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</si>
  <si>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</si>
  <si>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</si>
  <si>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</si>
  <si>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</si>
  <si>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</si>
  <si>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</si>
  <si>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</si>
  <si>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</si>
  <si>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</si>
  <si>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</si>
  <si>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</si>
  <si>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                        (межбюджетные субсидии)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</si>
  <si>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</si>
  <si>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</si>
  <si>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</si>
  <si>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</si>
  <si>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</si>
  <si>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</si>
  <si>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</si>
  <si>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</si>
  <si>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</si>
  <si>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2 02 25304 05 0000 150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</si>
  <si>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</si>
  <si>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</si>
  <si>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</si>
  <si>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</si>
  <si>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2 02 25519 05 0000 150</t>
  </si>
  <si>
    <t>Субсидия бюджетам на поддержку отрасли культуры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</si>
  <si>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</si>
  <si>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</si>
  <si>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</si>
  <si>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</si>
  <si>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</si>
  <si>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</si>
  <si>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</si>
  <si>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</si>
  <si>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</si>
  <si>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</si>
  <si>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2 02 36900 05 0000 150</t>
  </si>
  <si>
    <t>Единая субвенция бюджетам муниципальных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</si>
  <si>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</si>
  <si>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</si>
  <si>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</si>
  <si>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</si>
  <si>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</si>
  <si>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</si>
  <si>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2 04 00000 00 0000 150</t>
  </si>
  <si>
    <t>Безвозмездные поступления от негосударственных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</si>
  <si>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</si>
  <si>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</si>
  <si>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2 07 00000 00 0000 150</t>
  </si>
  <si>
    <t>Прочие безвозмездные поступления</t>
  </si>
  <si>
    <t>Прочие безвозмездные поступления в бюджеты муниципальных районов</t>
  </si>
  <si>
    <t>2 18 00000 00 0000 180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</si>
  <si>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</si>
  <si>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</si>
  <si>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</si>
  <si>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</si>
  <si>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</si>
  <si>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</si>
  <si>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</si>
  <si>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Сумма</t>
  </si>
  <si>
    <t>Исполнено</t>
  </si>
  <si>
    <t>Итого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</si>
  <si>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</si>
  <si>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</si>
  <si>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2 07 05020 05 0000 150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</si>
  <si>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</si>
  <si>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</si>
  <si>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</si>
  <si>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</si>
  <si>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</si>
  <si>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</si>
  <si>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</si>
  <si>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</si>
  <si>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</si>
  <si>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</si>
  <si>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</si>
  <si>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поддержку отрасли культуры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</si>
  <si>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</si>
  <si>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</si>
  <si>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2 02 25590 05 0000 150</t>
  </si>
  <si>
    <t>Субсидии бюджетам муниципальных районов на техническое оснащение муниципальных музеев</t>
  </si>
  <si>
    <t>2 02 27336 05 0000 150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</si>
  <si>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</si>
  <si>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2 18 25304 05 0000 150</t>
  </si>
  <si>
    <t>Доходы бюджетов муниципальных районов от возврата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поселений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</si>
  <si>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</si>
  <si>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</si>
  <si>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</si>
  <si>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2 19 25555 05 0000 150</t>
  </si>
  <si>
    <t>Возврат остатков субсидий на реализацию программ формирования современной городской среды из бюджетов муниципальных районов</t>
  </si>
  <si>
    <t>2 02 25786 05 0000 150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</si>
  <si>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</si>
  <si>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Исполнение по доходам районного бюджета за 9 месяцев 2022 года
</t>
  </si>
  <si>
    <t xml:space="preserve">                от 13.10.2022 № 1203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</si>
</sst>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(* #,##0.00_);_(* \(#,##0.00\);_(* &quot;-&quot;??_);_(@_)"/>
    <numFmt numFmtId="166" formatCode="&quot;&quot;###,##0.00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2" fillId="3" borderId="0" xfId="0" applyFont="1" applyFill="1"/>
    <xf numFmtId="0" fontId="2" fillId="0" borderId="0" xfId="0" applyFont="1" applyFill="1"/>
    <xf numFmtId="0" fontId="5" fillId="0" borderId="0" xfId="0" applyFont="1"/>
    <xf numFmtId="0" fontId="6" fillId="3" borderId="0" xfId="0" applyFont="1" applyFill="1"/>
    <xf numFmtId="0" fontId="7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165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167" fontId="12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 wrapText="1"/>
    </xf>
    <xf numFmtId="167" fontId="12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167" fontId="8" fillId="0" borderId="1" xfId="0" applyNumberFormat="1" applyFont="1" applyBorder="1"/>
    <xf numFmtId="167" fontId="13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/>
    </xf>
    <xf numFmtId="167" fontId="13" fillId="2" borderId="1" xfId="0" applyNumberFormat="1" applyFont="1" applyFill="1" applyBorder="1"/>
    <xf numFmtId="0" fontId="8" fillId="0" borderId="0" xfId="0" applyFont="1" applyFill="1" applyAlignment="1">
      <alignment horizontal="justify" vertical="center" wrapText="1"/>
    </xf>
    <xf numFmtId="167" fontId="13" fillId="2" borderId="1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justify" vertical="center" wrapText="1"/>
    </xf>
    <xf numFmtId="167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justify" vertical="center" wrapText="1"/>
    </xf>
    <xf numFmtId="167" fontId="8" fillId="2" borderId="1" xfId="1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justify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/>
    </xf>
    <xf numFmtId="167" fontId="12" fillId="0" borderId="1" xfId="0" applyNumberFormat="1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167" fontId="13" fillId="0" borderId="1" xfId="0" applyNumberFormat="1" applyFont="1" applyFill="1" applyBorder="1"/>
    <xf numFmtId="0" fontId="8" fillId="0" borderId="3" xfId="0" applyFont="1" applyBorder="1" applyAlignment="1">
      <alignment horizontal="justify" vertical="center"/>
    </xf>
    <xf numFmtId="164" fontId="10" fillId="0" borderId="3" xfId="0" applyNumberFormat="1" applyFont="1" applyFill="1" applyBorder="1" applyAlignment="1">
      <alignment horizontal="justify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justify" vertical="center" wrapText="1"/>
    </xf>
    <xf numFmtId="167" fontId="14" fillId="0" borderId="1" xfId="0" applyNumberFormat="1" applyFont="1" applyBorder="1"/>
    <xf numFmtId="164" fontId="8" fillId="0" borderId="3" xfId="0" applyNumberFormat="1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164" fontId="10" fillId="2" borderId="3" xfId="0" applyNumberFormat="1" applyFont="1" applyFill="1" applyBorder="1" applyAlignment="1">
      <alignment horizontal="justify" vertical="center" wrapText="1"/>
    </xf>
    <xf numFmtId="167" fontId="10" fillId="2" borderId="1" xfId="0" applyNumberFormat="1" applyFont="1" applyFill="1" applyBorder="1"/>
    <xf numFmtId="167" fontId="8" fillId="2" borderId="1" xfId="0" applyNumberFormat="1" applyFont="1" applyFill="1" applyBorder="1"/>
    <xf numFmtId="0" fontId="10" fillId="0" borderId="0" xfId="0" applyFont="1" applyFill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justify" vertical="center" wrapText="1"/>
    </xf>
    <xf numFmtId="166" fontId="17" fillId="0" borderId="0" xfId="0" applyNumberFormat="1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top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60" zoomScaleNormal="70" workbookViewId="0">
      <selection activeCell="A7" sqref="A7:D7"/>
    </sheetView>
  </sheetViews>
  <sheetFormatPr defaultRowHeight="18.75"/>
  <cols>
    <col min="1" max="1" width="41.85546875" customWidth="1"/>
    <col min="2" max="2" width="98.140625" customWidth="1"/>
    <col min="3" max="3" width="30.85546875" style="1" customWidth="1"/>
    <col min="4" max="4" width="31.28515625" style="1" customWidth="1"/>
  </cols>
  <sheetData>
    <row r="1" spans="1:4" ht="23.25">
      <c r="A1" s="73" t="s">
        <v>98</v>
      </c>
      <c r="B1" s="74"/>
      <c r="C1" s="74"/>
      <c r="D1" s="74"/>
    </row>
    <row r="2" spans="1:4" ht="23.25">
      <c r="A2" s="73" t="s">
        <v>0</v>
      </c>
      <c r="B2" s="74"/>
      <c r="C2" s="74"/>
      <c r="D2" s="74"/>
    </row>
    <row r="3" spans="1:4" ht="23.25">
      <c r="A3" s="73" t="s">
        <v>1</v>
      </c>
      <c r="B3" s="74"/>
      <c r="C3" s="74"/>
      <c r="D3" s="74"/>
    </row>
    <row r="4" spans="1:4" ht="23.25">
      <c r="A4" s="73" t="s">
        <v>2</v>
      </c>
      <c r="B4" s="74"/>
      <c r="C4" s="74"/>
      <c r="D4" s="74"/>
    </row>
    <row r="5" spans="1:4" ht="23.25">
      <c r="A5" s="73" t="s">
        <v>3</v>
      </c>
      <c r="B5" s="74"/>
      <c r="C5" s="74"/>
      <c r="D5" s="74"/>
    </row>
    <row r="6" spans="1:4" ht="23.25">
      <c r="A6" s="73" t="s">
        <v>104</v>
      </c>
      <c r="B6" s="78"/>
      <c r="C6" s="78"/>
      <c r="D6" s="78"/>
    </row>
    <row r="7" spans="1:4" ht="23.25">
      <c r="A7" s="73"/>
      <c r="B7" s="74"/>
      <c r="C7" s="74"/>
      <c r="D7" s="74"/>
    </row>
    <row r="8" spans="1:4" ht="24.6" customHeight="1">
      <c r="A8" s="75" t="s">
        <v>103</v>
      </c>
      <c r="B8" s="76"/>
      <c r="C8" s="76"/>
      <c r="D8" s="77"/>
    </row>
    <row r="9" spans="1:4" ht="23.25">
      <c r="A9" s="10"/>
      <c r="B9" s="11"/>
      <c r="C9" s="12"/>
      <c r="D9" s="13" t="s">
        <v>4</v>
      </c>
    </row>
    <row r="10" spans="1:4" s="2" customFormat="1" ht="26.45" customHeight="1">
      <c r="A10" s="14" t="s">
        <v>5</v>
      </c>
      <c r="B10" s="15" t="s">
        <v>6</v>
      </c>
      <c r="C10" s="16" t="s">
        <v>70</v>
      </c>
      <c r="D10" s="17" t="s">
        <v>71</v>
      </c>
    </row>
    <row r="11" spans="1:4" s="3" customFormat="1" ht="31.15" customHeight="1">
      <c r="A11" s="18" t="s">
        <v>7</v>
      </c>
      <c r="B11" s="19" t="s">
        <v>8</v>
      </c>
      <c r="C11" s="20">
        <v>402993</v>
      </c>
      <c r="D11" s="20">
        <v>297043.30401999998</v>
      </c>
    </row>
    <row r="12" spans="1:4" s="3" customFormat="1" ht="25.15" customHeight="1">
      <c r="A12" s="18" t="s">
        <v>9</v>
      </c>
      <c r="B12" s="19" t="s">
        <v>10</v>
      </c>
      <c r="C12" s="20">
        <f>C13+C48+C50+C52+C56</f>
        <v>859945.68</v>
      </c>
      <c r="D12" s="20">
        <f>D13+D48+D50+D52+D56</f>
        <v>530592.92082999996</v>
      </c>
    </row>
    <row r="13" spans="1:4" s="3" customFormat="1" ht="67.5">
      <c r="A13" s="21" t="s">
        <v>11</v>
      </c>
      <c r="B13" s="22" t="s">
        <v>12</v>
      </c>
      <c r="C13" s="20">
        <f>C14+C17+C39+C44</f>
        <v>859945.68</v>
      </c>
      <c r="D13" s="20">
        <f>D14+D17+D39+D44</f>
        <v>530707.54001999996</v>
      </c>
    </row>
    <row r="14" spans="1:4" s="3" customFormat="1" ht="24.6" customHeight="1">
      <c r="A14" s="21" t="s">
        <v>13</v>
      </c>
      <c r="B14" s="22" t="s">
        <v>14</v>
      </c>
      <c r="C14" s="23">
        <f>C15+C16</f>
        <v>88415.7</v>
      </c>
      <c r="D14" s="23">
        <f>D15+D16</f>
        <v>62611.8</v>
      </c>
    </row>
    <row r="15" spans="1:4" s="7" customFormat="1" ht="46.5">
      <c r="A15" s="24" t="s">
        <v>15</v>
      </c>
      <c r="B15" s="25" t="s">
        <v>16</v>
      </c>
      <c r="C15" s="26">
        <v>5200</v>
      </c>
      <c r="D15" s="26">
        <v>200</v>
      </c>
    </row>
    <row r="16" spans="1:4" ht="90" customHeight="1">
      <c r="A16" s="24" t="s">
        <v>17</v>
      </c>
      <c r="B16" s="25" t="s">
        <v>18</v>
      </c>
      <c r="C16" s="27">
        <v>83215.7</v>
      </c>
      <c r="D16" s="27">
        <v>62411.8</v>
      </c>
    </row>
    <row r="17" spans="1:7" s="3" customFormat="1" ht="48.6" customHeight="1">
      <c r="A17" s="21" t="s">
        <v>19</v>
      </c>
      <c r="B17" s="22" t="s">
        <v>20</v>
      </c>
      <c r="C17" s="23">
        <f>SUM(C18:C38)</f>
        <v>392138.27999999997</v>
      </c>
      <c r="D17" s="23">
        <f>SUM(D19:D38)</f>
        <v>199671.49656</v>
      </c>
      <c r="G17" s="4"/>
    </row>
    <row r="18" spans="1:7" s="3" customFormat="1" ht="48.6" hidden="1" customHeight="1">
      <c r="A18" s="24"/>
      <c r="B18" s="28"/>
      <c r="C18" s="29"/>
      <c r="D18" s="29"/>
      <c r="G18" s="4"/>
    </row>
    <row r="19" spans="1:7" s="3" customFormat="1" ht="198.75" customHeight="1">
      <c r="A19" s="24" t="s">
        <v>23</v>
      </c>
      <c r="B19" s="30" t="s">
        <v>24</v>
      </c>
      <c r="C19" s="31">
        <v>53207</v>
      </c>
      <c r="D19" s="29">
        <v>14088.47515</v>
      </c>
      <c r="G19" s="4"/>
    </row>
    <row r="20" spans="1:7" ht="155.25" customHeight="1">
      <c r="A20" s="24" t="s">
        <v>21</v>
      </c>
      <c r="B20" s="32" t="s">
        <v>22</v>
      </c>
      <c r="C20" s="33">
        <v>42347.5</v>
      </c>
      <c r="D20" s="27">
        <v>13223.5772</v>
      </c>
    </row>
    <row r="21" spans="1:7" ht="135" customHeight="1">
      <c r="A21" s="24" t="s">
        <v>25</v>
      </c>
      <c r="B21" s="34" t="s">
        <v>80</v>
      </c>
      <c r="C21" s="33">
        <v>4706.2</v>
      </c>
      <c r="D21" s="27">
        <v>4055.8975</v>
      </c>
    </row>
    <row r="22" spans="1:7" ht="78.75" customHeight="1">
      <c r="A22" s="24" t="s">
        <v>26</v>
      </c>
      <c r="B22" s="34" t="s">
        <v>81</v>
      </c>
      <c r="C22" s="35">
        <f>3168.8+1</f>
        <v>3169.8</v>
      </c>
      <c r="D22" s="27">
        <v>3165.7565</v>
      </c>
    </row>
    <row r="23" spans="1:7" ht="96" customHeight="1">
      <c r="A23" s="36" t="s">
        <v>82</v>
      </c>
      <c r="B23" s="28" t="s">
        <v>83</v>
      </c>
      <c r="C23" s="37">
        <f>54022</f>
        <v>54022</v>
      </c>
      <c r="D23" s="27">
        <v>10763.36649</v>
      </c>
    </row>
    <row r="24" spans="1:7" ht="93" hidden="1">
      <c r="A24" s="38" t="s">
        <v>26</v>
      </c>
      <c r="B24" s="39" t="s">
        <v>27</v>
      </c>
      <c r="C24" s="33"/>
      <c r="D24" s="27"/>
    </row>
    <row r="25" spans="1:7" ht="69.75" hidden="1">
      <c r="A25" s="38" t="s">
        <v>28</v>
      </c>
      <c r="B25" s="40" t="s">
        <v>29</v>
      </c>
      <c r="C25" s="33"/>
      <c r="D25" s="27"/>
    </row>
    <row r="26" spans="1:7" s="7" customFormat="1" ht="132" customHeight="1">
      <c r="A26" s="36" t="s">
        <v>84</v>
      </c>
      <c r="B26" s="34" t="s">
        <v>85</v>
      </c>
      <c r="C26" s="37">
        <v>4674.8999999999996</v>
      </c>
      <c r="D26" s="26">
        <v>4651.41</v>
      </c>
    </row>
    <row r="27" spans="1:7" ht="93">
      <c r="A27" s="24" t="s">
        <v>30</v>
      </c>
      <c r="B27" s="34" t="s">
        <v>86</v>
      </c>
      <c r="C27" s="35">
        <f>15800.1+302</f>
        <v>16102.1</v>
      </c>
      <c r="D27" s="27">
        <v>10222.727059999999</v>
      </c>
    </row>
    <row r="28" spans="1:7" ht="46.5" hidden="1">
      <c r="A28" s="24" t="s">
        <v>31</v>
      </c>
      <c r="B28" s="32" t="s">
        <v>32</v>
      </c>
      <c r="C28" s="33"/>
      <c r="D28" s="27"/>
    </row>
    <row r="29" spans="1:7" ht="46.5" hidden="1">
      <c r="A29" s="24" t="s">
        <v>33</v>
      </c>
      <c r="B29" s="32" t="s">
        <v>34</v>
      </c>
      <c r="C29" s="33"/>
      <c r="D29" s="27"/>
    </row>
    <row r="30" spans="1:7" ht="23.25" hidden="1">
      <c r="A30" s="24" t="s">
        <v>35</v>
      </c>
      <c r="B30" s="41" t="s">
        <v>36</v>
      </c>
      <c r="C30" s="33"/>
      <c r="D30" s="27"/>
    </row>
    <row r="31" spans="1:7" ht="54" customHeight="1">
      <c r="A31" s="24" t="s">
        <v>33</v>
      </c>
      <c r="B31" s="34" t="s">
        <v>34</v>
      </c>
      <c r="C31" s="35">
        <v>270.89999999999998</v>
      </c>
      <c r="D31" s="27">
        <v>0</v>
      </c>
    </row>
    <row r="32" spans="1:7" ht="47.25" customHeight="1">
      <c r="A32" s="24" t="s">
        <v>35</v>
      </c>
      <c r="B32" s="34" t="s">
        <v>87</v>
      </c>
      <c r="C32" s="35">
        <f>324.68</f>
        <v>324.68</v>
      </c>
      <c r="D32" s="27">
        <v>324.68</v>
      </c>
    </row>
    <row r="33" spans="1:4" ht="50.45" customHeight="1">
      <c r="A33" s="24" t="s">
        <v>37</v>
      </c>
      <c r="B33" s="32" t="s">
        <v>38</v>
      </c>
      <c r="C33" s="33">
        <v>3890.8</v>
      </c>
      <c r="D33" s="27">
        <v>3890.7947899999999</v>
      </c>
    </row>
    <row r="34" spans="1:4" ht="55.5" customHeight="1">
      <c r="A34" s="24" t="s">
        <v>88</v>
      </c>
      <c r="B34" s="34" t="s">
        <v>89</v>
      </c>
      <c r="C34" s="35">
        <f>71125.4-17487.1</f>
        <v>53638.299999999996</v>
      </c>
      <c r="D34" s="27">
        <v>24577.31525</v>
      </c>
    </row>
    <row r="35" spans="1:4" ht="57.75" customHeight="1">
      <c r="A35" s="24" t="s">
        <v>90</v>
      </c>
      <c r="B35" s="28" t="s">
        <v>91</v>
      </c>
      <c r="C35" s="35">
        <v>6568.4</v>
      </c>
      <c r="D35" s="27">
        <v>6568.4210499999999</v>
      </c>
    </row>
    <row r="36" spans="1:4" ht="132" customHeight="1">
      <c r="A36" s="24" t="s">
        <v>101</v>
      </c>
      <c r="B36" s="28" t="s">
        <v>102</v>
      </c>
      <c r="C36" s="35">
        <v>1173.9000000000001</v>
      </c>
      <c r="D36" s="27">
        <v>1173.9297200000001</v>
      </c>
    </row>
    <row r="37" spans="1:4" ht="172.5" customHeight="1">
      <c r="A37" s="42" t="s">
        <v>92</v>
      </c>
      <c r="B37" s="43" t="s">
        <v>93</v>
      </c>
      <c r="C37" s="37">
        <v>25000</v>
      </c>
      <c r="D37" s="27">
        <v>23010.29477</v>
      </c>
    </row>
    <row r="38" spans="1:4" ht="34.15" customHeight="1">
      <c r="A38" s="36" t="s">
        <v>39</v>
      </c>
      <c r="B38" s="32" t="s">
        <v>40</v>
      </c>
      <c r="C38" s="33">
        <v>123041.8</v>
      </c>
      <c r="D38" s="27">
        <v>79954.851079999993</v>
      </c>
    </row>
    <row r="39" spans="1:4" s="6" customFormat="1" ht="53.25" customHeight="1">
      <c r="A39" s="18" t="s">
        <v>41</v>
      </c>
      <c r="B39" s="44" t="s">
        <v>42</v>
      </c>
      <c r="C39" s="45">
        <f>SUM(C40:C43)</f>
        <v>362846.8</v>
      </c>
      <c r="D39" s="45">
        <f>SUM(D40:D43)</f>
        <v>256101.49927</v>
      </c>
    </row>
    <row r="40" spans="1:4" ht="59.25" customHeight="1">
      <c r="A40" s="36" t="s">
        <v>43</v>
      </c>
      <c r="B40" s="32" t="s">
        <v>44</v>
      </c>
      <c r="C40" s="27">
        <v>344416.5</v>
      </c>
      <c r="D40" s="27">
        <v>243478.22169999999</v>
      </c>
    </row>
    <row r="41" spans="1:4" ht="110.25" customHeight="1">
      <c r="A41" s="46" t="s">
        <v>45</v>
      </c>
      <c r="B41" s="34" t="s">
        <v>46</v>
      </c>
      <c r="C41" s="27">
        <v>30.6</v>
      </c>
      <c r="D41" s="27">
        <v>21.125</v>
      </c>
    </row>
    <row r="42" spans="1:4" ht="105" customHeight="1">
      <c r="A42" s="36" t="s">
        <v>76</v>
      </c>
      <c r="B42" s="47" t="s">
        <v>77</v>
      </c>
      <c r="C42" s="48">
        <v>15811.5</v>
      </c>
      <c r="D42" s="27">
        <v>10675.752500000001</v>
      </c>
    </row>
    <row r="43" spans="1:4" ht="31.9" customHeight="1">
      <c r="A43" s="36" t="s">
        <v>47</v>
      </c>
      <c r="B43" s="49" t="s">
        <v>48</v>
      </c>
      <c r="C43" s="27">
        <v>2588.1999999999998</v>
      </c>
      <c r="D43" s="27">
        <v>1926.4000699999999</v>
      </c>
    </row>
    <row r="44" spans="1:4" s="6" customFormat="1" ht="34.15" customHeight="1">
      <c r="A44" s="18" t="s">
        <v>49</v>
      </c>
      <c r="B44" s="50" t="s">
        <v>50</v>
      </c>
      <c r="C44" s="45">
        <f>SUM(C45:C47)</f>
        <v>16544.900000000001</v>
      </c>
      <c r="D44" s="45">
        <f>D45+D47+D46</f>
        <v>12322.744189999999</v>
      </c>
    </row>
    <row r="45" spans="1:4" ht="82.5" customHeight="1">
      <c r="A45" s="36" t="s">
        <v>51</v>
      </c>
      <c r="B45" s="51" t="s">
        <v>52</v>
      </c>
      <c r="C45" s="27">
        <v>16440.7</v>
      </c>
      <c r="D45" s="27">
        <v>12218.574189999999</v>
      </c>
    </row>
    <row r="46" spans="1:4" s="7" customFormat="1" ht="46.5" hidden="1">
      <c r="A46" s="52" t="s">
        <v>73</v>
      </c>
      <c r="B46" s="53" t="s">
        <v>74</v>
      </c>
      <c r="C46" s="54"/>
      <c r="D46" s="54"/>
    </row>
    <row r="47" spans="1:4" ht="46.15" customHeight="1">
      <c r="A47" s="24" t="s">
        <v>53</v>
      </c>
      <c r="B47" s="55" t="s">
        <v>54</v>
      </c>
      <c r="C47" s="27">
        <v>104.2</v>
      </c>
      <c r="D47" s="27">
        <v>104.17</v>
      </c>
    </row>
    <row r="48" spans="1:4" s="5" customFormat="1" ht="45">
      <c r="A48" s="56" t="s">
        <v>55</v>
      </c>
      <c r="B48" s="57" t="s">
        <v>56</v>
      </c>
      <c r="C48" s="45">
        <f>C49</f>
        <v>0</v>
      </c>
      <c r="D48" s="45">
        <f>D49</f>
        <v>119.25</v>
      </c>
    </row>
    <row r="49" spans="1:4" ht="46.5">
      <c r="A49" s="58" t="s">
        <v>57</v>
      </c>
      <c r="B49" s="59" t="s">
        <v>58</v>
      </c>
      <c r="C49" s="27">
        <v>0</v>
      </c>
      <c r="D49" s="27">
        <v>119.25</v>
      </c>
    </row>
    <row r="50" spans="1:4" s="8" customFormat="1" ht="22.5">
      <c r="A50" s="21" t="s">
        <v>59</v>
      </c>
      <c r="B50" s="60" t="s">
        <v>60</v>
      </c>
      <c r="C50" s="61">
        <f>C51</f>
        <v>0</v>
      </c>
      <c r="D50" s="61">
        <f>D51</f>
        <v>14</v>
      </c>
    </row>
    <row r="51" spans="1:4" s="9" customFormat="1" ht="46.5">
      <c r="A51" s="36" t="s">
        <v>75</v>
      </c>
      <c r="B51" s="51" t="s">
        <v>61</v>
      </c>
      <c r="C51" s="62">
        <v>0</v>
      </c>
      <c r="D51" s="62">
        <v>14</v>
      </c>
    </row>
    <row r="52" spans="1:4" s="6" customFormat="1" ht="94.5" customHeight="1">
      <c r="A52" s="18" t="s">
        <v>62</v>
      </c>
      <c r="B52" s="63" t="s">
        <v>63</v>
      </c>
      <c r="C52" s="45">
        <f>SUM(C53:C55)</f>
        <v>0</v>
      </c>
      <c r="D52" s="45">
        <f>SUM(D53:D55)</f>
        <v>5472.1475700000001</v>
      </c>
    </row>
    <row r="53" spans="1:4" ht="55.5" customHeight="1">
      <c r="A53" s="64" t="s">
        <v>64</v>
      </c>
      <c r="B53" s="65" t="s">
        <v>65</v>
      </c>
      <c r="C53" s="27">
        <v>0</v>
      </c>
      <c r="D53" s="27">
        <v>5450.5300699999998</v>
      </c>
    </row>
    <row r="54" spans="1:4" ht="81.599999999999994" hidden="1" customHeight="1">
      <c r="A54" s="66" t="s">
        <v>94</v>
      </c>
      <c r="B54" s="67" t="s">
        <v>95</v>
      </c>
      <c r="C54" s="54">
        <v>0</v>
      </c>
      <c r="D54" s="54">
        <v>0</v>
      </c>
    </row>
    <row r="55" spans="1:4" ht="104.25" customHeight="1">
      <c r="A55" s="64" t="s">
        <v>66</v>
      </c>
      <c r="B55" s="68" t="s">
        <v>67</v>
      </c>
      <c r="C55" s="27">
        <v>0</v>
      </c>
      <c r="D55" s="27">
        <v>21.6175</v>
      </c>
    </row>
    <row r="56" spans="1:4" s="6" customFormat="1" ht="43.9" customHeight="1">
      <c r="A56" s="18" t="s">
        <v>68</v>
      </c>
      <c r="B56" s="69" t="s">
        <v>69</v>
      </c>
      <c r="C56" s="45">
        <f>C57</f>
        <v>0</v>
      </c>
      <c r="D56" s="45">
        <f>D57+D59+D58</f>
        <v>-5720.0167599999995</v>
      </c>
    </row>
    <row r="57" spans="1:4" ht="124.5" customHeight="1">
      <c r="A57" s="64" t="s">
        <v>78</v>
      </c>
      <c r="B57" s="70" t="s">
        <v>79</v>
      </c>
      <c r="C57" s="27">
        <v>0</v>
      </c>
      <c r="D57" s="27">
        <v>-3117.6476899999998</v>
      </c>
    </row>
    <row r="58" spans="1:4" ht="84.75" customHeight="1">
      <c r="A58" s="64" t="s">
        <v>99</v>
      </c>
      <c r="B58" s="71" t="s">
        <v>100</v>
      </c>
      <c r="C58" s="27">
        <v>0</v>
      </c>
      <c r="D58" s="27">
        <v>-28.384630000000001</v>
      </c>
    </row>
    <row r="59" spans="1:4" ht="78" customHeight="1">
      <c r="A59" s="64" t="s">
        <v>96</v>
      </c>
      <c r="B59" s="71" t="s">
        <v>97</v>
      </c>
      <c r="C59" s="27">
        <v>0</v>
      </c>
      <c r="D59" s="27">
        <v>-2573.9844400000002</v>
      </c>
    </row>
    <row r="60" spans="1:4" s="3" customFormat="1" ht="32.450000000000003" customHeight="1">
      <c r="A60" s="17" t="s">
        <v>72</v>
      </c>
      <c r="B60" s="72"/>
      <c r="C60" s="20">
        <f>C11+C12</f>
        <v>1262938.6800000002</v>
      </c>
      <c r="D60" s="20">
        <f>D11+D12</f>
        <v>827636.22484999988</v>
      </c>
    </row>
  </sheetData>
  <mergeCells count="8">
    <mergeCell ref="A1:D1"/>
    <mergeCell ref="A8:D8"/>
    <mergeCell ref="A2:D2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kab29-1</dc:creator>
  <cp:lastModifiedBy>DF-8-004</cp:lastModifiedBy>
  <cp:lastPrinted>2022-10-12T06:07:19Z</cp:lastPrinted>
  <dcterms:created xsi:type="dcterms:W3CDTF">2020-07-21T13:42:17Z</dcterms:created>
  <dcterms:modified xsi:type="dcterms:W3CDTF">2022-10-18T08:30:44Z</dcterms:modified>
</cp:coreProperties>
</file>