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2980" windowHeight="9525"/>
  </bookViews>
  <sheets>
    <sheet name="Лист1" sheetId="1" r:id="rId1"/>
  </sheets>
  <calcPr calcId="124519" iterate="1"/>
</workbook>
</file>

<file path=xl/calcChain.xml><?xml version="1.0" encoding="utf-8"?>
<calcChain xmlns="http://schemas.openxmlformats.org/spreadsheetml/2006/main">
  <c r="D54" i="1"/>
  <c r="D50"/>
  <c r="C50"/>
  <c r="D37" l="1"/>
  <c r="C42"/>
  <c r="C37"/>
  <c r="D16"/>
  <c r="C33"/>
  <c r="C31"/>
  <c r="C26"/>
  <c r="C22"/>
  <c r="C21"/>
  <c r="C13"/>
  <c r="D42"/>
  <c r="D13"/>
  <c r="D46"/>
  <c r="C46"/>
  <c r="D48"/>
  <c r="C48"/>
  <c r="C54"/>
  <c r="C16" l="1"/>
  <c r="C12" s="1"/>
  <c r="C11" s="1"/>
  <c r="C58" s="1"/>
  <c r="D12"/>
  <c r="D11" s="1"/>
  <c r="D58" s="1"/>
</calcChain>
</file>

<file path=xl/sharedStrings.xml><?xml version="1.0" encoding="utf-8"?>
<sst xmlns="http://schemas.openxmlformats.org/spreadsheetml/2006/main" count="107" uniqueCount="103">
  <si>
    <t>Утверждено</t>
  </si>
  <si>
    <t>постановлением</t>
  </si>
  <si>
    <t>Администрации Вытегорского</t>
  </si>
  <si>
    <t>муниципального района</t>
  </si>
  <si>
    <t>(тыс.рублей)</t>
  </si>
  <si>
    <t xml:space="preserve">Код 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</si>
  <si>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</si>
  <si>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</si>
  <si>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</si>
  <si>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</si>
  <si>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</si>
  <si>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</si>
  <si>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</si>
  <si>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</si>
  <si>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</si>
  <si>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</si>
  <si>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</si>
  <si>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</si>
  <si>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</si>
  <si>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</si>
  <si>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                        (межбюджетные субсидии)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</si>
  <si>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</si>
  <si>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</si>
  <si>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</si>
  <si>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</si>
  <si>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2 02 25169 05 0000 150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</si>
  <si>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</si>
  <si>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</si>
  <si>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</si>
  <si>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</si>
  <si>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2 02 25304 05 0000 150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</si>
  <si>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</si>
  <si>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</si>
  <si>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2 02 25511 05 0000 150</t>
  </si>
  <si>
    <t>Субсидии бюджетам муниципальных районов на проведение комплексных кадастровых работ</t>
  </si>
  <si>
    <t>2 02 25519 05 0000 150</t>
  </si>
  <si>
    <t>Субсидия бюджетам на поддержку отрасли культуры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</si>
  <si>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</si>
  <si>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</si>
  <si>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2 02 29999 05 0000 150</t>
  </si>
  <si>
    <t>Прочие субсидии бюджетам муниципальных районов</t>
  </si>
  <si>
    <t>2 02 30000 00 0000 150</t>
  </si>
  <si>
    <t>Субвенции бюджетам бюджетной системы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</si>
  <si>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</si>
  <si>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</si>
  <si>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</si>
  <si>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</si>
  <si>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2 02 36900 05 0000 150</t>
  </si>
  <si>
    <t>Единая субвенция бюджетам муниципальных районов</t>
  </si>
  <si>
    <t>2 02 40000 00 0000 150</t>
  </si>
  <si>
    <t>Иные межбюджетные трансферты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</si>
  <si>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</si>
  <si>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</si>
  <si>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2 02 49999 05 0000 150</t>
  </si>
  <si>
    <t>Прочие межбюджетные трансферты, передаваемые бюджетам муниципальных районов</t>
  </si>
  <si>
    <t>2 04 00000 00 0000 150</t>
  </si>
  <si>
    <t>Безвозмездные поступления от негосударственных организаций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</si>
  <si>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</si>
  <si>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</si>
  <si>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2 07 00000 00 0000 150</t>
  </si>
  <si>
    <t>Прочие безвозмездные поступления</t>
  </si>
  <si>
    <t>Прочие безвозмездные поступления в бюджеты муниципальных районов</t>
  </si>
  <si>
    <t>2 18 00000 00 0000 180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</si>
  <si>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</si>
  <si>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</si>
  <si>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</si>
  <si>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</si>
  <si>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</si>
  <si>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2 19 00000 00 0000 150</t>
  </si>
  <si>
    <t>Возврат остатков субсидий, субвенций и иных межбюджетных трансфертов, имеющих целевое назначение, прошлых лет</t>
  </si>
  <si>
    <t>Сумма</t>
  </si>
  <si>
    <t>Исполнено</t>
  </si>
  <si>
    <t>Итого</t>
  </si>
  <si>
    <t>2 02 45519 05 0000 150</t>
  </si>
  <si>
    <t>Межбюджетные трансферты, передаваемые бюджетам муниципальных районов на поддержку отрасли культуры</t>
  </si>
  <si>
    <t>2 07 05020 05 0000 150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</si>
  <si>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</si>
  <si>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</si>
  <si>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2 19 25304 05 0000 150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</si>
  <si>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</si>
  <si>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</si>
  <si>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</si>
  <si>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2 02 25230 05 0000 150</t>
  </si>
  <si>
    <t>Субсидии бюджетам муниципальных районов на создание новых мест в общеобразовательных организациях, расположенных в сельской местности и поселках городского типа</t>
  </si>
  <si>
    <t>2 02 25299 05 0000 150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</si>
  <si>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</si>
  <si>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</si>
  <si>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поддержку отрасли культуры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</si>
  <si>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</si>
  <si>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</si>
  <si>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2 02 25590 05 0000 150</t>
  </si>
  <si>
    <t>Субсидии бюджетам муниципальных районов на техническое оснащение муниципальных музеев</t>
  </si>
  <si>
    <t>2 02 27336 05 0000 150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</si>
  <si>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</si>
  <si>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2 18 25304 05 0000 150</t>
  </si>
  <si>
    <t>Доходы бюджетов муниципальных районов от возврата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поселений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</si>
  <si>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</si>
  <si>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</si>
  <si>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1</t>
  </si>
  <si>
    <t xml:space="preserve">Исполнение по доходам районного бюджета за 1 полугодие 2022 года
</t>
  </si>
  <si>
    <t>2 19 25555 05 0000 150</t>
  </si>
  <si>
    <t>Возврат остатков субсидий на реализацию программ формирования современной городской среды из бюджетов муниципальных районов</t>
  </si>
  <si>
    <t xml:space="preserve">                от 12.07.2022 г. № 797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</si>
</sst>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"/>
    <numFmt numFmtId="165" formatCode="_(* #,##0.00_);_(* \(#,##0.00\);_(* &quot;-&quot;??_);_(@_)"/>
    <numFmt numFmtId="166" formatCode="&quot;&quot;###,##0.00"/>
    <numFmt numFmtId="167" formatCode="#,##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8" fillId="0" borderId="0" xfId="0" applyFont="1"/>
    <xf numFmtId="167" fontId="8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2" fillId="0" borderId="1" xfId="0" applyFont="1" applyFill="1" applyBorder="1" applyAlignment="1">
      <alignment horizontal="center" vertical="center" wrapText="1"/>
    </xf>
    <xf numFmtId="167" fontId="11" fillId="0" borderId="1" xfId="0" applyNumberFormat="1" applyFont="1" applyBorder="1"/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7" fillId="0" borderId="0" xfId="0" applyNumberFormat="1" applyFont="1"/>
    <xf numFmtId="167" fontId="11" fillId="3" borderId="1" xfId="0" applyNumberFormat="1" applyFont="1" applyFill="1" applyBorder="1"/>
    <xf numFmtId="0" fontId="7" fillId="3" borderId="0" xfId="0" applyFont="1" applyFill="1"/>
    <xf numFmtId="0" fontId="1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167" fontId="11" fillId="0" borderId="1" xfId="0" applyNumberFormat="1" applyFont="1" applyFill="1" applyBorder="1"/>
    <xf numFmtId="0" fontId="7" fillId="0" borderId="0" xfId="0" applyFont="1" applyFill="1"/>
    <xf numFmtId="167" fontId="8" fillId="0" borderId="1" xfId="0" applyNumberFormat="1" applyFont="1" applyFill="1" applyBorder="1"/>
    <xf numFmtId="0" fontId="14" fillId="2" borderId="1" xfId="0" applyFont="1" applyFill="1" applyBorder="1" applyAlignment="1">
      <alignment horizontal="center" vertical="center" wrapText="1"/>
    </xf>
    <xf numFmtId="167" fontId="14" fillId="0" borderId="1" xfId="0" applyNumberFormat="1" applyFont="1" applyBorder="1"/>
    <xf numFmtId="0" fontId="13" fillId="0" borderId="0" xfId="0" applyFont="1"/>
    <xf numFmtId="0" fontId="14" fillId="0" borderId="1" xfId="0" applyFont="1" applyFill="1" applyBorder="1" applyAlignment="1">
      <alignment horizontal="center" vertical="center" wrapText="1"/>
    </xf>
    <xf numFmtId="167" fontId="11" fillId="2" borderId="1" xfId="0" applyNumberFormat="1" applyFont="1" applyFill="1" applyBorder="1"/>
    <xf numFmtId="167" fontId="8" fillId="2" borderId="1" xfId="0" applyNumberFormat="1" applyFont="1" applyFill="1" applyBorder="1" applyAlignment="1">
      <alignment horizontal="right"/>
    </xf>
    <xf numFmtId="167" fontId="8" fillId="0" borderId="1" xfId="0" applyNumberFormat="1" applyFont="1" applyBorder="1" applyAlignment="1">
      <alignment horizontal="right"/>
    </xf>
    <xf numFmtId="167" fontId="3" fillId="2" borderId="1" xfId="1" applyNumberFormat="1" applyFont="1" applyFill="1" applyBorder="1" applyAlignment="1">
      <alignment horizontal="right" wrapText="1"/>
    </xf>
    <xf numFmtId="167" fontId="3" fillId="0" borderId="1" xfId="1" applyNumberFormat="1" applyFont="1" applyFill="1" applyBorder="1" applyAlignment="1">
      <alignment horizontal="right" wrapText="1"/>
    </xf>
    <xf numFmtId="167" fontId="15" fillId="2" borderId="1" xfId="0" applyNumberFormat="1" applyFont="1" applyFill="1" applyBorder="1"/>
    <xf numFmtId="167" fontId="14" fillId="2" borderId="1" xfId="0" applyNumberFormat="1" applyFont="1" applyFill="1" applyBorder="1"/>
    <xf numFmtId="167" fontId="8" fillId="2" borderId="1" xfId="0" applyNumberFormat="1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0" xfId="0" applyNumberFormat="1" applyFont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164" fontId="2" fillId="0" borderId="3" xfId="0" applyNumberFormat="1" applyFont="1" applyFill="1" applyBorder="1" applyAlignment="1">
      <alignment horizontal="justify" vertical="center" wrapText="1"/>
    </xf>
    <xf numFmtId="164" fontId="3" fillId="2" borderId="3" xfId="0" applyNumberFormat="1" applyFont="1" applyFill="1" applyBorder="1" applyAlignment="1">
      <alignment horizontal="justify" vertical="center" wrapText="1"/>
    </xf>
    <xf numFmtId="164" fontId="14" fillId="2" borderId="3" xfId="0" applyNumberFormat="1" applyFont="1" applyFill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justify" vertical="center" wrapText="1"/>
    </xf>
    <xf numFmtId="164" fontId="2" fillId="3" borderId="4" xfId="0" applyNumberFormat="1" applyFont="1" applyFill="1" applyBorder="1" applyAlignment="1">
      <alignment horizontal="justify" vertical="center" wrapText="1"/>
    </xf>
    <xf numFmtId="164" fontId="15" fillId="2" borderId="3" xfId="0" applyNumberFormat="1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166" fontId="6" fillId="0" borderId="3" xfId="0" applyNumberFormat="1" applyFont="1" applyBorder="1" applyAlignment="1">
      <alignment horizontal="justify" vertical="center" wrapText="1"/>
    </xf>
    <xf numFmtId="166" fontId="6" fillId="0" borderId="0" xfId="0" applyNumberFormat="1" applyFont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167" fontId="3" fillId="0" borderId="1" xfId="0" applyNumberFormat="1" applyFont="1" applyBorder="1"/>
    <xf numFmtId="0" fontId="14" fillId="0" borderId="3" xfId="0" applyFont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166" fontId="14" fillId="0" borderId="3" xfId="0" applyNumberFormat="1" applyFont="1" applyBorder="1" applyAlignment="1">
      <alignment horizontal="justify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="60" zoomScaleNormal="70" workbookViewId="0">
      <selection activeCell="A6" sqref="A6:D6"/>
    </sheetView>
  </sheetViews>
  <sheetFormatPr defaultRowHeight="18.75"/>
  <cols>
    <col min="1" max="1" width="36.42578125" customWidth="1"/>
    <col min="2" max="2" width="91.28515625" customWidth="1"/>
    <col min="3" max="3" width="24.140625" style="11" customWidth="1"/>
    <col min="4" max="4" width="23.7109375" style="11" customWidth="1"/>
  </cols>
  <sheetData>
    <row r="1" spans="1:7" ht="18">
      <c r="A1" s="76" t="s">
        <v>0</v>
      </c>
      <c r="B1" s="77"/>
      <c r="C1" s="77"/>
      <c r="D1" s="77"/>
    </row>
    <row r="2" spans="1:7" ht="18">
      <c r="A2" s="76" t="s">
        <v>1</v>
      </c>
      <c r="B2" s="77"/>
      <c r="C2" s="77"/>
      <c r="D2" s="77"/>
    </row>
    <row r="3" spans="1:7" ht="18">
      <c r="A3" s="76" t="s">
        <v>2</v>
      </c>
      <c r="B3" s="77"/>
      <c r="C3" s="77"/>
      <c r="D3" s="77"/>
    </row>
    <row r="4" spans="1:7" ht="18">
      <c r="A4" s="76" t="s">
        <v>3</v>
      </c>
      <c r="B4" s="77"/>
      <c r="C4" s="77"/>
      <c r="D4" s="77"/>
    </row>
    <row r="5" spans="1:7" ht="18">
      <c r="A5" s="76" t="s">
        <v>102</v>
      </c>
      <c r="B5" s="78"/>
      <c r="C5" s="78"/>
      <c r="D5" s="78"/>
    </row>
    <row r="6" spans="1:7" ht="18">
      <c r="A6" s="76" t="s">
        <v>98</v>
      </c>
      <c r="B6" s="77"/>
      <c r="C6" s="77"/>
      <c r="D6" s="77"/>
    </row>
    <row r="7" spans="1:7" ht="24.6" customHeight="1">
      <c r="A7" s="73" t="s">
        <v>99</v>
      </c>
      <c r="B7" s="74"/>
      <c r="C7" s="74"/>
      <c r="D7" s="75"/>
    </row>
    <row r="8" spans="1:7">
      <c r="A8" s="1"/>
      <c r="B8" s="2"/>
      <c r="C8" s="9"/>
      <c r="D8" s="10" t="s">
        <v>4</v>
      </c>
    </row>
    <row r="9" spans="1:7" s="14" customFormat="1" ht="26.45" customHeight="1">
      <c r="A9" s="41" t="s">
        <v>5</v>
      </c>
      <c r="B9" s="59" t="s">
        <v>6</v>
      </c>
      <c r="C9" s="42" t="s">
        <v>70</v>
      </c>
      <c r="D9" s="23" t="s">
        <v>71</v>
      </c>
    </row>
    <row r="10" spans="1:7" s="17" customFormat="1" ht="31.15" customHeight="1">
      <c r="A10" s="15" t="s">
        <v>7</v>
      </c>
      <c r="B10" s="43" t="s">
        <v>8</v>
      </c>
      <c r="C10" s="16">
        <v>402993</v>
      </c>
      <c r="D10" s="16">
        <v>195602.92611</v>
      </c>
    </row>
    <row r="11" spans="1:7" s="17" customFormat="1" ht="25.15" customHeight="1">
      <c r="A11" s="15" t="s">
        <v>9</v>
      </c>
      <c r="B11" s="43" t="s">
        <v>10</v>
      </c>
      <c r="C11" s="16">
        <f>C12+C46+C48+C50+C54</f>
        <v>894504.68</v>
      </c>
      <c r="D11" s="16">
        <f>D12+D46+D48+D50+D54</f>
        <v>335831.37049</v>
      </c>
    </row>
    <row r="12" spans="1:7" s="17" customFormat="1" ht="37.5">
      <c r="A12" s="18" t="s">
        <v>11</v>
      </c>
      <c r="B12" s="44" t="s">
        <v>12</v>
      </c>
      <c r="C12" s="16">
        <f>C13+C16+C37+C42</f>
        <v>894504.68</v>
      </c>
      <c r="D12" s="16">
        <f>D13+D16+D37+D42</f>
        <v>336079.25718000002</v>
      </c>
    </row>
    <row r="13" spans="1:7" s="17" customFormat="1" ht="24.6" customHeight="1">
      <c r="A13" s="18" t="s">
        <v>13</v>
      </c>
      <c r="B13" s="44" t="s">
        <v>14</v>
      </c>
      <c r="C13" s="32">
        <f>C14+C15</f>
        <v>83215.7</v>
      </c>
      <c r="D13" s="32">
        <f>D14+D15</f>
        <v>44897</v>
      </c>
    </row>
    <row r="14" spans="1:7" s="30" customFormat="1" ht="37.5" hidden="1">
      <c r="A14" s="31" t="s">
        <v>15</v>
      </c>
      <c r="B14" s="45" t="s">
        <v>16</v>
      </c>
      <c r="C14" s="29">
        <v>0</v>
      </c>
      <c r="D14" s="29">
        <v>0</v>
      </c>
    </row>
    <row r="15" spans="1:7" ht="61.15" customHeight="1">
      <c r="A15" s="3" t="s">
        <v>17</v>
      </c>
      <c r="B15" s="46" t="s">
        <v>18</v>
      </c>
      <c r="C15" s="12">
        <v>83215.7</v>
      </c>
      <c r="D15" s="12">
        <v>44897</v>
      </c>
    </row>
    <row r="16" spans="1:7" s="17" customFormat="1" ht="48.6" customHeight="1">
      <c r="A16" s="18" t="s">
        <v>19</v>
      </c>
      <c r="B16" s="44" t="s">
        <v>20</v>
      </c>
      <c r="C16" s="32">
        <f>SUM(C17:C36)</f>
        <v>428548.57999999996</v>
      </c>
      <c r="D16" s="32">
        <f>SUM(D18:D36)</f>
        <v>72696.135790000015</v>
      </c>
      <c r="G16" s="19"/>
    </row>
    <row r="17" spans="1:7" s="17" customFormat="1" ht="48.6" hidden="1" customHeight="1">
      <c r="A17" s="3"/>
      <c r="B17" s="49"/>
      <c r="C17" s="39"/>
      <c r="D17" s="39"/>
      <c r="G17" s="19"/>
    </row>
    <row r="18" spans="1:7" s="17" customFormat="1" ht="128.44999999999999" customHeight="1">
      <c r="A18" s="3" t="s">
        <v>23</v>
      </c>
      <c r="B18" s="5" t="s">
        <v>24</v>
      </c>
      <c r="C18" s="33">
        <v>46434.7</v>
      </c>
      <c r="D18" s="39">
        <v>10229.69839</v>
      </c>
      <c r="G18" s="19"/>
    </row>
    <row r="19" spans="1:7" ht="93.75">
      <c r="A19" s="3" t="s">
        <v>21</v>
      </c>
      <c r="B19" s="47" t="s">
        <v>22</v>
      </c>
      <c r="C19" s="34">
        <v>21160.799999999999</v>
      </c>
      <c r="D19" s="12">
        <v>4786.0520100000003</v>
      </c>
    </row>
    <row r="20" spans="1:7" ht="88.15" customHeight="1">
      <c r="A20" s="3" t="s">
        <v>25</v>
      </c>
      <c r="B20" s="48" t="s">
        <v>80</v>
      </c>
      <c r="C20" s="34">
        <v>4706.2</v>
      </c>
      <c r="D20" s="12">
        <v>1358.2641599999999</v>
      </c>
    </row>
    <row r="21" spans="1:7" ht="65.45" customHeight="1">
      <c r="A21" s="3" t="s">
        <v>26</v>
      </c>
      <c r="B21" s="48" t="s">
        <v>81</v>
      </c>
      <c r="C21" s="35">
        <f>3168.8+1</f>
        <v>3169.8</v>
      </c>
      <c r="D21" s="12">
        <v>1976.8244999999999</v>
      </c>
    </row>
    <row r="22" spans="1:7" ht="66.599999999999994" customHeight="1">
      <c r="A22" s="4" t="s">
        <v>82</v>
      </c>
      <c r="B22" s="49" t="s">
        <v>83</v>
      </c>
      <c r="C22" s="36">
        <f>54022</f>
        <v>54022</v>
      </c>
      <c r="D22" s="12">
        <v>0</v>
      </c>
    </row>
    <row r="23" spans="1:7" ht="56.25" hidden="1">
      <c r="A23" s="31" t="s">
        <v>26</v>
      </c>
      <c r="B23" s="69" t="s">
        <v>27</v>
      </c>
      <c r="C23" s="34"/>
      <c r="D23" s="12"/>
    </row>
    <row r="24" spans="1:7" ht="37.5" hidden="1">
      <c r="A24" s="31" t="s">
        <v>28</v>
      </c>
      <c r="B24" s="70" t="s">
        <v>29</v>
      </c>
      <c r="C24" s="34"/>
      <c r="D24" s="12"/>
    </row>
    <row r="25" spans="1:7" s="30" customFormat="1" ht="80.45" customHeight="1">
      <c r="A25" s="4" t="s">
        <v>84</v>
      </c>
      <c r="B25" s="48" t="s">
        <v>85</v>
      </c>
      <c r="C25" s="36">
        <v>4674.8999999999996</v>
      </c>
      <c r="D25" s="68">
        <v>0</v>
      </c>
    </row>
    <row r="26" spans="1:7" ht="75">
      <c r="A26" s="3" t="s">
        <v>30</v>
      </c>
      <c r="B26" s="48" t="s">
        <v>86</v>
      </c>
      <c r="C26" s="35">
        <f>15800.1+302</f>
        <v>16102.1</v>
      </c>
      <c r="D26" s="12">
        <v>8309.7670199999993</v>
      </c>
    </row>
    <row r="27" spans="1:7" ht="37.5" hidden="1">
      <c r="A27" s="3" t="s">
        <v>31</v>
      </c>
      <c r="B27" s="47" t="s">
        <v>32</v>
      </c>
      <c r="C27" s="34"/>
      <c r="D27" s="12"/>
    </row>
    <row r="28" spans="1:7" ht="37.5" hidden="1">
      <c r="A28" s="3" t="s">
        <v>33</v>
      </c>
      <c r="B28" s="47" t="s">
        <v>34</v>
      </c>
      <c r="C28" s="34"/>
      <c r="D28" s="12"/>
    </row>
    <row r="29" spans="1:7" hidden="1">
      <c r="A29" s="3" t="s">
        <v>35</v>
      </c>
      <c r="B29" s="6" t="s">
        <v>36</v>
      </c>
      <c r="C29" s="34"/>
      <c r="D29" s="12"/>
    </row>
    <row r="30" spans="1:7" ht="37.5">
      <c r="A30" s="3" t="s">
        <v>33</v>
      </c>
      <c r="B30" s="48" t="s">
        <v>34</v>
      </c>
      <c r="C30" s="35">
        <v>270.89999999999998</v>
      </c>
      <c r="D30" s="12">
        <v>0</v>
      </c>
    </row>
    <row r="31" spans="1:7" ht="36" customHeight="1">
      <c r="A31" s="3" t="s">
        <v>35</v>
      </c>
      <c r="B31" s="48" t="s">
        <v>87</v>
      </c>
      <c r="C31" s="35">
        <f>324.68</f>
        <v>324.68</v>
      </c>
      <c r="D31" s="12">
        <v>324.68</v>
      </c>
    </row>
    <row r="32" spans="1:7" ht="50.45" customHeight="1">
      <c r="A32" s="3" t="s">
        <v>37</v>
      </c>
      <c r="B32" s="47" t="s">
        <v>38</v>
      </c>
      <c r="C32" s="34">
        <v>3915.7</v>
      </c>
      <c r="D32" s="12">
        <v>0</v>
      </c>
    </row>
    <row r="33" spans="1:4" ht="44.45" customHeight="1">
      <c r="A33" s="3" t="s">
        <v>88</v>
      </c>
      <c r="B33" s="48" t="s">
        <v>89</v>
      </c>
      <c r="C33" s="35">
        <f>71125.4-17487.1</f>
        <v>53638.299999999996</v>
      </c>
      <c r="D33" s="12">
        <v>11586.40227</v>
      </c>
    </row>
    <row r="34" spans="1:4" ht="45" customHeight="1">
      <c r="A34" s="3" t="s">
        <v>90</v>
      </c>
      <c r="B34" s="49" t="s">
        <v>91</v>
      </c>
      <c r="C34" s="35">
        <v>6568.4</v>
      </c>
      <c r="D34" s="12">
        <v>4571.7306399999998</v>
      </c>
    </row>
    <row r="35" spans="1:4" ht="97.9" customHeight="1">
      <c r="A35" s="3" t="s">
        <v>92</v>
      </c>
      <c r="B35" s="50" t="s">
        <v>93</v>
      </c>
      <c r="C35" s="36">
        <v>25000</v>
      </c>
      <c r="D35" s="12">
        <v>23010.29477</v>
      </c>
    </row>
    <row r="36" spans="1:4" ht="34.15" customHeight="1">
      <c r="A36" s="4" t="s">
        <v>39</v>
      </c>
      <c r="B36" s="47" t="s">
        <v>40</v>
      </c>
      <c r="C36" s="34">
        <v>188560.1</v>
      </c>
      <c r="D36" s="12">
        <v>6542.4220299999997</v>
      </c>
    </row>
    <row r="37" spans="1:4" s="26" customFormat="1" ht="37.15" customHeight="1">
      <c r="A37" s="15" t="s">
        <v>41</v>
      </c>
      <c r="B37" s="51" t="s">
        <v>42</v>
      </c>
      <c r="C37" s="25">
        <f>SUM(C38:C41)</f>
        <v>366109</v>
      </c>
      <c r="D37" s="25">
        <f>SUM(D38:D41)</f>
        <v>209862.89989999999</v>
      </c>
    </row>
    <row r="38" spans="1:4" ht="42" customHeight="1">
      <c r="A38" s="4" t="s">
        <v>43</v>
      </c>
      <c r="B38" s="47" t="s">
        <v>44</v>
      </c>
      <c r="C38" s="12">
        <v>347678.7</v>
      </c>
      <c r="D38" s="12">
        <v>198647.59169999999</v>
      </c>
    </row>
    <row r="39" spans="1:4" ht="64.150000000000006" customHeight="1">
      <c r="A39" s="7" t="s">
        <v>45</v>
      </c>
      <c r="B39" s="48" t="s">
        <v>46</v>
      </c>
      <c r="C39" s="12">
        <v>30.6</v>
      </c>
      <c r="D39" s="12">
        <v>21.125</v>
      </c>
    </row>
    <row r="40" spans="1:4" ht="61.15" customHeight="1">
      <c r="A40" s="4" t="s">
        <v>76</v>
      </c>
      <c r="B40" s="60" t="s">
        <v>77</v>
      </c>
      <c r="C40" s="27">
        <v>15811.5</v>
      </c>
      <c r="D40" s="12">
        <v>9910.5830000000005</v>
      </c>
    </row>
    <row r="41" spans="1:4" ht="31.9" customHeight="1">
      <c r="A41" s="4" t="s">
        <v>47</v>
      </c>
      <c r="B41" s="52" t="s">
        <v>48</v>
      </c>
      <c r="C41" s="12">
        <v>2588.1999999999998</v>
      </c>
      <c r="D41" s="12">
        <v>1283.6002000000001</v>
      </c>
    </row>
    <row r="42" spans="1:4" s="26" customFormat="1" ht="34.15" customHeight="1">
      <c r="A42" s="15" t="s">
        <v>49</v>
      </c>
      <c r="B42" s="53" t="s">
        <v>50</v>
      </c>
      <c r="C42" s="25">
        <f>SUM(C43:C45)</f>
        <v>16631.400000000001</v>
      </c>
      <c r="D42" s="25">
        <f>D43+D45+D44</f>
        <v>8623.2214899999999</v>
      </c>
    </row>
    <row r="43" spans="1:4" ht="69" customHeight="1">
      <c r="A43" s="4" t="s">
        <v>51</v>
      </c>
      <c r="B43" s="54" t="s">
        <v>52</v>
      </c>
      <c r="C43" s="12">
        <v>16527.2</v>
      </c>
      <c r="D43" s="12">
        <v>8519.0514899999998</v>
      </c>
    </row>
    <row r="44" spans="1:4" s="30" customFormat="1" ht="37.5" hidden="1">
      <c r="A44" s="28" t="s">
        <v>73</v>
      </c>
      <c r="B44" s="55" t="s">
        <v>74</v>
      </c>
      <c r="C44" s="29"/>
      <c r="D44" s="29"/>
    </row>
    <row r="45" spans="1:4" ht="46.15" customHeight="1">
      <c r="A45" s="3" t="s">
        <v>53</v>
      </c>
      <c r="B45" s="56" t="s">
        <v>54</v>
      </c>
      <c r="C45" s="12">
        <v>104.2</v>
      </c>
      <c r="D45" s="12">
        <v>104.17</v>
      </c>
    </row>
    <row r="46" spans="1:4" s="21" customFormat="1" hidden="1">
      <c r="A46" s="22" t="s">
        <v>55</v>
      </c>
      <c r="B46" s="57" t="s">
        <v>56</v>
      </c>
      <c r="C46" s="20">
        <f>C47</f>
        <v>0</v>
      </c>
      <c r="D46" s="20">
        <f>D47</f>
        <v>0</v>
      </c>
    </row>
    <row r="47" spans="1:4" ht="34.5" hidden="1">
      <c r="A47" s="8" t="s">
        <v>57</v>
      </c>
      <c r="B47" s="61" t="s">
        <v>58</v>
      </c>
      <c r="C47" s="12">
        <v>0</v>
      </c>
      <c r="D47" s="12">
        <v>0</v>
      </c>
    </row>
    <row r="48" spans="1:4" s="21" customFormat="1" hidden="1">
      <c r="A48" s="40" t="s">
        <v>59</v>
      </c>
      <c r="B48" s="58" t="s">
        <v>60</v>
      </c>
      <c r="C48" s="37">
        <f>C49</f>
        <v>0</v>
      </c>
      <c r="D48" s="37">
        <f>D49</f>
        <v>0</v>
      </c>
    </row>
    <row r="49" spans="1:4" hidden="1">
      <c r="A49" s="28" t="s">
        <v>75</v>
      </c>
      <c r="B49" s="55" t="s">
        <v>61</v>
      </c>
      <c r="C49" s="38"/>
      <c r="D49" s="38"/>
    </row>
    <row r="50" spans="1:4" s="26" customFormat="1" ht="61.15" customHeight="1">
      <c r="A50" s="15" t="s">
        <v>62</v>
      </c>
      <c r="B50" s="62" t="s">
        <v>63</v>
      </c>
      <c r="C50" s="25">
        <f>SUM(C51:C53)</f>
        <v>0</v>
      </c>
      <c r="D50" s="25">
        <f>SUM(D51:D53)</f>
        <v>5472.1300700000002</v>
      </c>
    </row>
    <row r="51" spans="1:4" ht="48.6" customHeight="1">
      <c r="A51" s="13" t="s">
        <v>64</v>
      </c>
      <c r="B51" s="63" t="s">
        <v>65</v>
      </c>
      <c r="C51" s="12">
        <v>0</v>
      </c>
      <c r="D51" s="12">
        <v>5450.5300699999998</v>
      </c>
    </row>
    <row r="52" spans="1:4" ht="81.599999999999994" hidden="1" customHeight="1">
      <c r="A52" s="71" t="s">
        <v>94</v>
      </c>
      <c r="B52" s="72" t="s">
        <v>95</v>
      </c>
      <c r="C52" s="29">
        <v>0</v>
      </c>
      <c r="D52" s="29">
        <v>0</v>
      </c>
    </row>
    <row r="53" spans="1:4" ht="67.150000000000006" customHeight="1">
      <c r="A53" s="13" t="s">
        <v>66</v>
      </c>
      <c r="B53" s="64" t="s">
        <v>67</v>
      </c>
      <c r="C53" s="12">
        <v>0</v>
      </c>
      <c r="D53" s="12">
        <v>21.6</v>
      </c>
    </row>
    <row r="54" spans="1:4" s="26" customFormat="1" ht="43.9" customHeight="1">
      <c r="A54" s="15" t="s">
        <v>68</v>
      </c>
      <c r="B54" s="65" t="s">
        <v>69</v>
      </c>
      <c r="C54" s="25">
        <f>C55</f>
        <v>0</v>
      </c>
      <c r="D54" s="25">
        <f>D55+D57+D56</f>
        <v>-5720.0167599999995</v>
      </c>
    </row>
    <row r="55" spans="1:4" ht="87.6" customHeight="1">
      <c r="A55" s="13" t="s">
        <v>78</v>
      </c>
      <c r="B55" s="66" t="s">
        <v>79</v>
      </c>
      <c r="C55" s="12">
        <v>0</v>
      </c>
      <c r="D55" s="12">
        <v>-3117.6476899999998</v>
      </c>
    </row>
    <row r="56" spans="1:4" ht="48.6" customHeight="1">
      <c r="A56" s="13" t="s">
        <v>100</v>
      </c>
      <c r="B56" s="67" t="s">
        <v>101</v>
      </c>
      <c r="C56" s="12">
        <v>0</v>
      </c>
      <c r="D56" s="12">
        <v>-28.384630000000001</v>
      </c>
    </row>
    <row r="57" spans="1:4" ht="69.599999999999994" customHeight="1">
      <c r="A57" s="13" t="s">
        <v>96</v>
      </c>
      <c r="B57" s="67" t="s">
        <v>97</v>
      </c>
      <c r="C57" s="12">
        <v>0</v>
      </c>
      <c r="D57" s="12">
        <v>-2573.9844400000002</v>
      </c>
    </row>
    <row r="58" spans="1:4" s="17" customFormat="1" ht="32.450000000000003" customHeight="1">
      <c r="A58" s="23" t="s">
        <v>72</v>
      </c>
      <c r="B58" s="24"/>
      <c r="C58" s="16">
        <f>C10+C11</f>
        <v>1297497.6800000002</v>
      </c>
      <c r="D58" s="16">
        <f>D10+D11</f>
        <v>531434.2966</v>
      </c>
    </row>
  </sheetData>
  <mergeCells count="7">
    <mergeCell ref="A7:D7"/>
    <mergeCell ref="A1:D1"/>
    <mergeCell ref="A2:D2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kab29-1</dc:creator>
  <cp:lastModifiedBy>DF-8-004</cp:lastModifiedBy>
  <cp:lastPrinted>2022-07-08T12:38:21Z</cp:lastPrinted>
  <dcterms:created xsi:type="dcterms:W3CDTF">2020-07-21T13:42:17Z</dcterms:created>
  <dcterms:modified xsi:type="dcterms:W3CDTF">2022-07-15T05:44:01Z</dcterms:modified>
</cp:coreProperties>
</file>