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для опублик на сайте" sheetId="2" r:id="rId2"/>
  </sheets>
  <definedNames/>
  <calcPr fullCalcOnLoad="1"/>
</workbook>
</file>

<file path=xl/sharedStrings.xml><?xml version="1.0" encoding="utf-8"?>
<sst xmlns="http://schemas.openxmlformats.org/spreadsheetml/2006/main" count="66" uniqueCount="48">
  <si>
    <t>тыс. руб.</t>
  </si>
  <si>
    <t>Наименование муниципальной программы</t>
  </si>
  <si>
    <t>Отношение исполнения к первоначальному бюджету,%</t>
  </si>
  <si>
    <t>Причины отклонения исполнения бюджета к первоначальному бюджету (10% и более)</t>
  </si>
  <si>
    <t>ИТОГО</t>
  </si>
  <si>
    <t>Первоначальный бюджет на 1 января 2020 года</t>
  </si>
  <si>
    <t>Уточненный бюджет на 31 декабря 2020 года</t>
  </si>
  <si>
    <t>Исполнение бюджета  за 2020 год</t>
  </si>
  <si>
    <t>Муниципальная  программа "Развитие образования Вытегорского муниципального района на 2014-2020 годы"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</si>
  <si>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</si>
  <si>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</si>
  <si>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</si>
  <si>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Подпрограмма "Кадровое обеспечение системы образования" </t>
  </si>
  <si>
    <r>
      <t>Подпрограмма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</si>
  <si>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>Подпрограмма "Обеспечение реализации программы, прочие мероприятия в области образования"</t>
  </si>
  <si>
    <t>Подпрограмма "Развитие системы отдыха детей, их оздоровления и занятости"</t>
  </si>
  <si>
    <t>Муниципальная программа "Совершенствование социальной политики в Вытегорском муниципальном районе на 2014-2020 годы"</t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</si>
  <si>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</si>
  <si>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</si>
  <si>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 xml:space="preserve">Подпрограмма "Сохранение и развитие культурного потенциала Вытегорского  района" </t>
  </si>
  <si>
    <t>Подпрограмма "Развитие архивного дела в Вытегорском муниципальном районе на 2015-2020 годы"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</si>
  <si>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</si>
  <si>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Подпрограмма "Предоставление дополнительных мер поддержки отдельных категорий граждан Вытегорского муниципального района"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</si>
  <si>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</si>
  <si>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</si>
  <si>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2014-2017 годы"</t>
  </si>
  <si>
    <t>Подпрограмма "Развитие транспортной  системы на территории Вытегорского муниципального района на 2014-2020 годы"</t>
  </si>
  <si>
    <t xml:space="preserve">Подпрограмма "Организация в границах поселения электро-,тепло-, газо- и водоснабжения населения, водоотведения в пределах полномочий, установленных законодательством Российской Федерации" </t>
  </si>
  <si>
    <t>Подпрограмма "Обеспечение реализации программы, прочие мероприятия в области жилищно-коммунального хазяйства"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</si>
  <si>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</si>
  <si>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</si>
  <si>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</si>
  <si>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Подпрограмма "Формирование благоприятного инвестиционного климата  в Вытегорском муниципальном районе на 2014-2020 годы"</t>
  </si>
  <si>
    <t>Подпрограмма «Поддержка и развитие малого и среднего предпринимательства в Вытегорском районе на 2014-2020 годы»</t>
  </si>
  <si>
    <t>Подпрограмма "Поддержка сельхозтоваропроизводителей Вытегорского района на 2014-2020 годы"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</si>
  <si>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</si>
  <si>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Муниципальная программа "Совершенствование муниципального управления в Вытегорском  муниципальном районе на 2015-2020 годы"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</si>
  <si>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</si>
  <si>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</si>
  <si>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</si>
  <si>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Муниципальная программа "Формирование современной городской среды на 2018-2022 годы"</t>
  </si>
  <si>
    <t>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и с уточненными значениями с учетом внесенных изменений Вытегорского муниципального района за 2020 год</t>
  </si>
  <si>
    <t>Расходы проведены по фактической потребности</t>
  </si>
  <si>
    <t>Кадровая программа в сфере здравоохранения (Предоставление мер материальной поддержки медицинским работникам учреждений здравоохранения - выплата единовременного пособия медицинским работникам при заключении трудового договора), осуществлен возврат средств в доход бюджета в 2020 году</t>
  </si>
  <si>
    <t>В течении года району предусмотрены субсидии на осуществление дорожной деят-ти; субсидии на кап.ремонт объектов соц и коммун инфраструктуры муниц соб-ти;субсидии на реализацию мероприятий по обеспечению жильем молодых семей;субсидии на обеспечение мероприятий по переселению граждан из аварийного жил.фонда ;субсидии на осуществление перевозок по муниц маршрутам</t>
  </si>
  <si>
    <t>в 2,1 раза</t>
  </si>
  <si>
    <t>Реализация мероприятий в 2021 году</t>
  </si>
  <si>
    <t>тыс. рублей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</si>
</sst>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3" fontId="48" fillId="0" borderId="11" xfId="57" applyNumberFormat="1" applyFont="1" applyFill="1" applyBorder="1" applyAlignment="1" applyProtection="1">
      <alignment vertical="center" wrapText="1"/>
      <protection/>
    </xf>
    <xf numFmtId="0" fontId="46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173" fontId="5" fillId="0" borderId="10" xfId="57" applyNumberFormat="1" applyFont="1" applyFill="1" applyBorder="1" applyAlignment="1" applyProtection="1">
      <alignment horizontal="left" vertical="center" wrapText="1"/>
      <protection/>
    </xf>
    <xf numFmtId="173" fontId="5" fillId="0" borderId="12" xfId="57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172" fontId="9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51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9">
      <selection activeCell="D16" sqref="D16"/>
    </sheetView>
  </sheetViews>
  <sheetFormatPr defaultColWidth="8.7109375" defaultRowHeight="15"/>
  <cols>
    <col min="1" max="1" width="51.00390625" style="0" customWidth="1"/>
    <col min="2" max="2" width="17.7109375" style="0" customWidth="1"/>
    <col min="3" max="3" width="13.421875" style="0" customWidth="1"/>
    <col min="4" max="4" width="15.7109375" style="0" customWidth="1"/>
    <col min="5" max="5" width="18.28125" style="0" customWidth="1"/>
    <col min="6" max="6" width="42.00390625" style="0" customWidth="1"/>
  </cols>
  <sheetData>
    <row r="1" spans="1:6" ht="18.75" customHeight="1">
      <c r="A1" s="39" t="s">
        <v>41</v>
      </c>
      <c r="B1" s="39"/>
      <c r="C1" s="39"/>
      <c r="D1" s="39"/>
      <c r="E1" s="39"/>
      <c r="F1" s="39"/>
    </row>
    <row r="2" spans="1:6" ht="39.75" customHeight="1">
      <c r="A2" s="39"/>
      <c r="B2" s="39"/>
      <c r="C2" s="39"/>
      <c r="D2" s="39"/>
      <c r="E2" s="39"/>
      <c r="F2" s="39"/>
    </row>
    <row r="3" ht="15">
      <c r="F3" s="1" t="s">
        <v>0</v>
      </c>
    </row>
    <row r="4" spans="1:6" ht="37.5" customHeight="1">
      <c r="A4" s="40" t="s">
        <v>1</v>
      </c>
      <c r="B4" s="40" t="s">
        <v>5</v>
      </c>
      <c r="C4" s="40" t="s">
        <v>6</v>
      </c>
      <c r="D4" s="40" t="s">
        <v>7</v>
      </c>
      <c r="E4" s="40" t="s">
        <v>2</v>
      </c>
      <c r="F4" s="40" t="s">
        <v>3</v>
      </c>
    </row>
    <row r="5" spans="1:6" ht="29.25" customHeight="1">
      <c r="A5" s="40"/>
      <c r="B5" s="40"/>
      <c r="C5" s="40"/>
      <c r="D5" s="40"/>
      <c r="E5" s="40"/>
      <c r="F5" s="40"/>
    </row>
    <row r="6" spans="1:6" ht="91.5" customHeight="1">
      <c r="A6" s="14" t="s">
        <v>8</v>
      </c>
      <c r="B6" s="25">
        <f>B7+B8+B9+B10+B11+B12+B13</f>
        <v>516809.79999999993</v>
      </c>
      <c r="C6" s="25">
        <f>C7+C8+C9+C10+C11+C12+C13</f>
        <v>562429.7000000001</v>
      </c>
      <c r="D6" s="25">
        <f>D7+D8+D9+D10+D11+D12+D13</f>
        <v>561995.649</v>
      </c>
      <c r="E6" s="2">
        <f aca="true" t="shared" si="0" ref="E6:E16">D6/B6*100</f>
        <v>108.74322603789635</v>
      </c>
      <c r="F6" s="9"/>
    </row>
    <row r="7" spans="1:6" ht="31.5">
      <c r="A7" s="15" t="s">
        <v>9</v>
      </c>
      <c r="B7" s="29">
        <v>126050.1</v>
      </c>
      <c r="C7" s="26">
        <v>121058.4</v>
      </c>
      <c r="D7" s="26">
        <v>121058.428</v>
      </c>
      <c r="E7" s="2">
        <f t="shared" si="0"/>
        <v>96.03993015475592</v>
      </c>
      <c r="F7" s="3"/>
    </row>
    <row r="8" spans="1:6" ht="68.25" customHeight="1">
      <c r="A8" s="15" t="s">
        <v>10</v>
      </c>
      <c r="B8" s="29">
        <v>276384.6</v>
      </c>
      <c r="C8" s="27">
        <v>270914.6</v>
      </c>
      <c r="D8" s="26">
        <v>270914.568</v>
      </c>
      <c r="E8" s="2">
        <f t="shared" si="0"/>
        <v>98.02086223327929</v>
      </c>
      <c r="F8" s="9"/>
    </row>
    <row r="9" spans="1:6" ht="31.5">
      <c r="A9" s="15" t="s">
        <v>11</v>
      </c>
      <c r="B9" s="29">
        <v>13696</v>
      </c>
      <c r="C9" s="26">
        <v>14167.4</v>
      </c>
      <c r="D9" s="26">
        <v>14167.39</v>
      </c>
      <c r="E9" s="2">
        <f t="shared" si="0"/>
        <v>103.44180782710279</v>
      </c>
      <c r="F9" s="7"/>
    </row>
    <row r="10" spans="1:6" ht="92.25" customHeight="1">
      <c r="A10" s="15" t="s">
        <v>12</v>
      </c>
      <c r="B10" s="29">
        <v>912</v>
      </c>
      <c r="C10" s="26">
        <v>712</v>
      </c>
      <c r="D10" s="26">
        <v>712</v>
      </c>
      <c r="E10" s="2">
        <f t="shared" si="0"/>
        <v>78.0701754385965</v>
      </c>
      <c r="F10" s="13"/>
    </row>
    <row r="11" spans="1:6" ht="78" customHeight="1">
      <c r="A11" s="16" t="s">
        <v>13</v>
      </c>
      <c r="B11" s="29">
        <v>75888.6</v>
      </c>
      <c r="C11" s="27">
        <v>102714.4</v>
      </c>
      <c r="D11" s="26">
        <v>102280.399</v>
      </c>
      <c r="E11" s="2">
        <f t="shared" si="0"/>
        <v>134.77702711606224</v>
      </c>
      <c r="F11" s="9"/>
    </row>
    <row r="12" spans="1:6" ht="47.25">
      <c r="A12" s="15" t="s">
        <v>14</v>
      </c>
      <c r="B12" s="29">
        <v>22878.5</v>
      </c>
      <c r="C12" s="27">
        <v>52762.9</v>
      </c>
      <c r="D12" s="26">
        <v>52762.864</v>
      </c>
      <c r="E12" s="2">
        <f t="shared" si="0"/>
        <v>230.62204252901196</v>
      </c>
      <c r="F12" s="9"/>
    </row>
    <row r="13" spans="1:6" ht="31.5">
      <c r="A13" s="15" t="s">
        <v>15</v>
      </c>
      <c r="B13" s="29">
        <v>1000</v>
      </c>
      <c r="C13" s="27">
        <v>100</v>
      </c>
      <c r="D13" s="26">
        <v>100</v>
      </c>
      <c r="E13" s="4">
        <f t="shared" si="0"/>
        <v>10</v>
      </c>
      <c r="F13" s="10"/>
    </row>
    <row r="14" spans="1:6" ht="63">
      <c r="A14" s="14" t="s">
        <v>16</v>
      </c>
      <c r="B14" s="28">
        <f>B15+B16+B17+B18+B19+B20</f>
        <v>256660.6</v>
      </c>
      <c r="C14" s="28">
        <f>C15+C16+C17+C18+C19+C20</f>
        <v>258048.39999999997</v>
      </c>
      <c r="D14" s="28">
        <f>D15+D16+D17+D18+D19+D20</f>
        <v>258018.771</v>
      </c>
      <c r="E14" s="2">
        <f t="shared" si="0"/>
        <v>100.52917004012303</v>
      </c>
      <c r="F14" s="10"/>
    </row>
    <row r="15" spans="1:6" ht="47.25">
      <c r="A15" s="17" t="s">
        <v>17</v>
      </c>
      <c r="B15" s="29">
        <v>21478.5</v>
      </c>
      <c r="C15" s="26">
        <v>22966.1</v>
      </c>
      <c r="D15" s="26">
        <v>22951.302</v>
      </c>
      <c r="E15" s="2">
        <f t="shared" si="0"/>
        <v>106.85709895942455</v>
      </c>
      <c r="F15" s="10"/>
    </row>
    <row r="16" spans="1:6" ht="47.25">
      <c r="A16" s="15" t="s">
        <v>18</v>
      </c>
      <c r="B16" s="29">
        <v>1749.6</v>
      </c>
      <c r="C16" s="27">
        <v>1978</v>
      </c>
      <c r="D16" s="26">
        <v>1973.935</v>
      </c>
      <c r="E16" s="2">
        <f t="shared" si="0"/>
        <v>112.8220736168267</v>
      </c>
      <c r="F16" s="10"/>
    </row>
    <row r="17" spans="1:6" ht="80.25" customHeight="1">
      <c r="A17" s="15" t="s">
        <v>19</v>
      </c>
      <c r="B17" s="29">
        <v>136174.3</v>
      </c>
      <c r="C17" s="27">
        <v>150933.3</v>
      </c>
      <c r="D17" s="26">
        <v>150922.535</v>
      </c>
      <c r="E17" s="4">
        <f>D17/B17*100</f>
        <v>110.83040999659997</v>
      </c>
      <c r="F17" s="11"/>
    </row>
    <row r="18" spans="1:6" ht="47.25">
      <c r="A18" s="17" t="s">
        <v>20</v>
      </c>
      <c r="B18" s="29">
        <v>1328.3</v>
      </c>
      <c r="C18" s="26">
        <v>1270.8</v>
      </c>
      <c r="D18" s="26">
        <v>1270.79</v>
      </c>
      <c r="E18" s="2">
        <f>D18/B18*100</f>
        <v>95.67040578182639</v>
      </c>
      <c r="F18" s="8"/>
    </row>
    <row r="19" spans="1:6" ht="63">
      <c r="A19" s="17" t="s">
        <v>21</v>
      </c>
      <c r="B19" s="29">
        <v>84733.3</v>
      </c>
      <c r="C19" s="26">
        <v>69543.2</v>
      </c>
      <c r="D19" s="26">
        <v>69543.209</v>
      </c>
      <c r="E19" s="2">
        <f>D19/B19*100</f>
        <v>82.07305628365708</v>
      </c>
      <c r="F19" s="8"/>
    </row>
    <row r="20" spans="1:6" ht="67.5" customHeight="1">
      <c r="A20" s="17" t="s">
        <v>22</v>
      </c>
      <c r="B20" s="29">
        <v>11196.6</v>
      </c>
      <c r="C20" s="26">
        <v>11357</v>
      </c>
      <c r="D20" s="26">
        <v>11357</v>
      </c>
      <c r="E20" s="2">
        <f>D20/B20*100</f>
        <v>101.432577746816</v>
      </c>
      <c r="F20" s="11"/>
    </row>
    <row r="21" spans="1:6" ht="82.5" customHeight="1">
      <c r="A21" s="14" t="s">
        <v>23</v>
      </c>
      <c r="B21" s="28">
        <f>B22+B23+B24+B25+B26</f>
        <v>56758.799999999996</v>
      </c>
      <c r="C21" s="28">
        <f>C22+C23+C24+C25+C26</f>
        <v>146153.69999999998</v>
      </c>
      <c r="D21" s="25">
        <f>D22+D23+D24+D25+D26</f>
        <v>122132.655</v>
      </c>
      <c r="E21" s="2">
        <f>D21/B21*100</f>
        <v>215.17836000761116</v>
      </c>
      <c r="F21" s="12"/>
    </row>
    <row r="22" spans="1:6" ht="78.75">
      <c r="A22" s="15" t="s">
        <v>24</v>
      </c>
      <c r="B22" s="29">
        <v>6157.8</v>
      </c>
      <c r="C22" s="27">
        <v>5543</v>
      </c>
      <c r="D22" s="26">
        <v>5542.945</v>
      </c>
      <c r="E22" s="2">
        <f aca="true" t="shared" si="1" ref="E22:E39">D22/B22*100</f>
        <v>90.01502159862288</v>
      </c>
      <c r="F22" s="6"/>
    </row>
    <row r="23" spans="1:6" ht="78.75">
      <c r="A23" s="18" t="s">
        <v>25</v>
      </c>
      <c r="B23" s="30">
        <v>4414.4</v>
      </c>
      <c r="C23" s="27">
        <v>71405.5</v>
      </c>
      <c r="D23" s="26">
        <v>47534.457</v>
      </c>
      <c r="E23" s="2">
        <f t="shared" si="1"/>
        <v>1076.8044807901415</v>
      </c>
      <c r="F23" s="24"/>
    </row>
    <row r="24" spans="1:6" ht="47.25">
      <c r="A24" s="19" t="s">
        <v>26</v>
      </c>
      <c r="B24" s="30">
        <v>27012</v>
      </c>
      <c r="C24" s="27">
        <v>52196.9</v>
      </c>
      <c r="D24" s="26">
        <v>52047.253</v>
      </c>
      <c r="E24" s="2">
        <f t="shared" si="1"/>
        <v>192.68196727380422</v>
      </c>
      <c r="F24" s="24"/>
    </row>
    <row r="25" spans="1:6" ht="78.75">
      <c r="A25" s="19" t="s">
        <v>27</v>
      </c>
      <c r="B25" s="30">
        <v>9612</v>
      </c>
      <c r="C25" s="27">
        <v>12668.5</v>
      </c>
      <c r="D25" s="26">
        <v>12668.2</v>
      </c>
      <c r="E25" s="2">
        <f t="shared" si="1"/>
        <v>131.79567207657098</v>
      </c>
      <c r="F25" s="24"/>
    </row>
    <row r="26" spans="1:6" ht="47.25">
      <c r="A26" s="19" t="s">
        <v>28</v>
      </c>
      <c r="B26" s="30">
        <v>9562.6</v>
      </c>
      <c r="C26" s="27">
        <v>4339.8</v>
      </c>
      <c r="D26" s="26">
        <v>4339.8</v>
      </c>
      <c r="E26" s="2">
        <f t="shared" si="1"/>
        <v>45.3830548177274</v>
      </c>
      <c r="F26" s="24"/>
    </row>
    <row r="27" spans="1:6" ht="63">
      <c r="A27" s="20" t="s">
        <v>29</v>
      </c>
      <c r="B27" s="28">
        <v>4694.3</v>
      </c>
      <c r="C27" s="28">
        <v>3959.4</v>
      </c>
      <c r="D27" s="25">
        <v>3955.5</v>
      </c>
      <c r="E27" s="2">
        <f t="shared" si="1"/>
        <v>84.2617642673029</v>
      </c>
      <c r="F27" s="24"/>
    </row>
    <row r="28" spans="1:6" ht="63">
      <c r="A28" s="20" t="s">
        <v>30</v>
      </c>
      <c r="B28" s="28">
        <v>16134.1</v>
      </c>
      <c r="C28" s="28">
        <v>3778.6</v>
      </c>
      <c r="D28" s="25">
        <v>3778.6</v>
      </c>
      <c r="E28" s="2">
        <f t="shared" si="1"/>
        <v>23.419961448113003</v>
      </c>
      <c r="F28" s="24"/>
    </row>
    <row r="29" spans="1:6" ht="63">
      <c r="A29" s="20" t="s">
        <v>31</v>
      </c>
      <c r="B29" s="28">
        <f>B30+B31+B32</f>
        <v>5299.2</v>
      </c>
      <c r="C29" s="28">
        <f>C30+C31+C32</f>
        <v>3498.4</v>
      </c>
      <c r="D29" s="28">
        <f>D30+D31+D32</f>
        <v>3160.949</v>
      </c>
      <c r="E29" s="2">
        <f t="shared" si="1"/>
        <v>59.649550875603865</v>
      </c>
      <c r="F29" s="24"/>
    </row>
    <row r="30" spans="1:6" ht="47.25">
      <c r="A30" s="19" t="s">
        <v>32</v>
      </c>
      <c r="B30" s="30">
        <v>3056.5</v>
      </c>
      <c r="C30" s="27">
        <v>356.5</v>
      </c>
      <c r="D30" s="26">
        <v>274</v>
      </c>
      <c r="E30" s="2">
        <f t="shared" si="1"/>
        <v>8.964501881236709</v>
      </c>
      <c r="F30" s="24"/>
    </row>
    <row r="31" spans="1:6" ht="47.25">
      <c r="A31" s="19" t="s">
        <v>33</v>
      </c>
      <c r="B31" s="30">
        <v>1442.7</v>
      </c>
      <c r="C31" s="26">
        <v>2151.9</v>
      </c>
      <c r="D31" s="26">
        <v>1896.949</v>
      </c>
      <c r="E31" s="2">
        <f t="shared" si="1"/>
        <v>131.48603313232135</v>
      </c>
      <c r="F31" s="24"/>
    </row>
    <row r="32" spans="1:6" ht="47.25">
      <c r="A32" s="21" t="s">
        <v>34</v>
      </c>
      <c r="B32" s="30">
        <v>800</v>
      </c>
      <c r="C32" s="26">
        <v>990</v>
      </c>
      <c r="D32" s="26">
        <v>990</v>
      </c>
      <c r="E32" s="2">
        <f t="shared" si="1"/>
        <v>123.75</v>
      </c>
      <c r="F32" s="24"/>
    </row>
    <row r="33" spans="1:6" ht="63">
      <c r="A33" s="22" t="s">
        <v>35</v>
      </c>
      <c r="B33" s="25">
        <v>861</v>
      </c>
      <c r="C33" s="25">
        <v>1071</v>
      </c>
      <c r="D33" s="25">
        <v>1071</v>
      </c>
      <c r="E33" s="2">
        <f t="shared" si="1"/>
        <v>124.39024390243902</v>
      </c>
      <c r="F33" s="24"/>
    </row>
    <row r="34" spans="1:6" ht="63">
      <c r="A34" s="22" t="s">
        <v>36</v>
      </c>
      <c r="B34" s="28">
        <f>B35+B36+B37</f>
        <v>77475.3</v>
      </c>
      <c r="C34" s="28">
        <f>C35+C36+C37</f>
        <v>85434.28700000001</v>
      </c>
      <c r="D34" s="28">
        <f>D35+D36+D37</f>
        <v>82502.841</v>
      </c>
      <c r="E34" s="2">
        <f t="shared" si="1"/>
        <v>106.48921785394829</v>
      </c>
      <c r="F34" s="24"/>
    </row>
    <row r="35" spans="1:6" ht="94.5">
      <c r="A35" s="23" t="s">
        <v>37</v>
      </c>
      <c r="B35" s="30">
        <v>13015.8</v>
      </c>
      <c r="C35" s="26">
        <v>13109.47</v>
      </c>
      <c r="D35" s="26">
        <v>10179.341</v>
      </c>
      <c r="E35" s="2">
        <f t="shared" si="1"/>
        <v>78.2075707985679</v>
      </c>
      <c r="F35" s="24"/>
    </row>
    <row r="36" spans="1:6" ht="63">
      <c r="A36" s="23" t="s">
        <v>38</v>
      </c>
      <c r="B36" s="30">
        <v>41179.8</v>
      </c>
      <c r="C36" s="26">
        <v>49257.737</v>
      </c>
      <c r="D36" s="26">
        <v>49256.4</v>
      </c>
      <c r="E36" s="2">
        <f t="shared" si="1"/>
        <v>119.61301414771319</v>
      </c>
      <c r="F36" s="24"/>
    </row>
    <row r="37" spans="1:6" ht="63">
      <c r="A37" s="18" t="s">
        <v>39</v>
      </c>
      <c r="B37" s="30">
        <v>23279.7</v>
      </c>
      <c r="C37" s="26">
        <v>23067.08</v>
      </c>
      <c r="D37" s="26">
        <v>23067.1</v>
      </c>
      <c r="E37" s="2">
        <f t="shared" si="1"/>
        <v>99.08675799086757</v>
      </c>
      <c r="F37" s="24"/>
    </row>
    <row r="38" spans="1:6" ht="47.25">
      <c r="A38" s="22" t="s">
        <v>40</v>
      </c>
      <c r="B38" s="31">
        <v>4948.8</v>
      </c>
      <c r="C38" s="26">
        <v>4543.8</v>
      </c>
      <c r="D38" s="26">
        <v>4522.9</v>
      </c>
      <c r="E38" s="2">
        <f t="shared" si="1"/>
        <v>91.39387326220498</v>
      </c>
      <c r="F38" s="24"/>
    </row>
    <row r="39" spans="1:6" ht="28.5" customHeight="1">
      <c r="A39" s="32" t="s">
        <v>4</v>
      </c>
      <c r="B39" s="31">
        <f>B6+B14+B21+B27+B28+B29+B33+B34+B38</f>
        <v>939641.9</v>
      </c>
      <c r="C39" s="31">
        <f>C6+C14+C21+C27+C28+C29+C33+C34+C38</f>
        <v>1068917.2870000002</v>
      </c>
      <c r="D39" s="31">
        <f>D6+D14+D21+D27+D28+D29+D33+D34+D38</f>
        <v>1041138.865</v>
      </c>
      <c r="E39" s="5">
        <f t="shared" si="1"/>
        <v>110.80166444259243</v>
      </c>
      <c r="F39" s="24"/>
    </row>
  </sheetData>
  <sheetProtection/>
  <mergeCells count="7">
    <mergeCell ref="A1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511805555555555" footer="0.51180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6" sqref="B6"/>
    </sheetView>
  </sheetViews>
  <sheetFormatPr defaultColWidth="8.7109375" defaultRowHeight="15"/>
  <cols>
    <col min="1" max="1" width="51.00390625" style="0" customWidth="1"/>
    <col min="2" max="2" width="17.7109375" style="0" customWidth="1"/>
    <col min="3" max="3" width="13.421875" style="0" customWidth="1"/>
    <col min="4" max="4" width="15.7109375" style="0" customWidth="1"/>
    <col min="5" max="5" width="18.28125" style="0" customWidth="1"/>
    <col min="6" max="6" width="42.00390625" style="0" customWidth="1"/>
  </cols>
  <sheetData>
    <row r="1" spans="1:6" ht="18.75" customHeight="1">
      <c r="A1" s="39" t="s">
        <v>41</v>
      </c>
      <c r="B1" s="39"/>
      <c r="C1" s="39"/>
      <c r="D1" s="39"/>
      <c r="E1" s="39"/>
      <c r="F1" s="39"/>
    </row>
    <row r="2" spans="1:6" ht="39.75" customHeight="1">
      <c r="A2" s="39"/>
      <c r="B2" s="39"/>
      <c r="C2" s="39"/>
      <c r="D2" s="39"/>
      <c r="E2" s="39"/>
      <c r="F2" s="39"/>
    </row>
    <row r="3" ht="15">
      <c r="F3" s="41" t="s">
        <v>47</v>
      </c>
    </row>
    <row r="4" spans="1:6" ht="37.5" customHeight="1">
      <c r="A4" s="40" t="s">
        <v>1</v>
      </c>
      <c r="B4" s="40" t="s">
        <v>5</v>
      </c>
      <c r="C4" s="40" t="s">
        <v>6</v>
      </c>
      <c r="D4" s="40" t="s">
        <v>7</v>
      </c>
      <c r="E4" s="40" t="s">
        <v>2</v>
      </c>
      <c r="F4" s="40" t="s">
        <v>3</v>
      </c>
    </row>
    <row r="5" spans="1:6" ht="29.25" customHeight="1">
      <c r="A5" s="40"/>
      <c r="B5" s="40"/>
      <c r="C5" s="40"/>
      <c r="D5" s="40"/>
      <c r="E5" s="40"/>
      <c r="F5" s="40"/>
    </row>
    <row r="6" spans="1:6" ht="91.5" customHeight="1">
      <c r="A6" s="34" t="s">
        <v>8</v>
      </c>
      <c r="B6" s="25">
        <v>516809.8</v>
      </c>
      <c r="C6" s="25">
        <v>562429.7</v>
      </c>
      <c r="D6" s="25">
        <v>561995.6</v>
      </c>
      <c r="E6" s="2">
        <f>D6/B6*100</f>
        <v>108.74321655665197</v>
      </c>
      <c r="F6" s="9"/>
    </row>
    <row r="7" spans="1:6" ht="63">
      <c r="A7" s="14" t="s">
        <v>16</v>
      </c>
      <c r="B7" s="28">
        <v>256660.6</v>
      </c>
      <c r="C7" s="28">
        <v>258048.4</v>
      </c>
      <c r="D7" s="28">
        <v>258018.8</v>
      </c>
      <c r="E7" s="2">
        <f>D7/B7*100</f>
        <v>100.5291813390914</v>
      </c>
      <c r="F7" s="10"/>
    </row>
    <row r="8" spans="1:6" ht="155.25" customHeight="1">
      <c r="A8" s="34" t="s">
        <v>23</v>
      </c>
      <c r="B8" s="28">
        <v>56758.8</v>
      </c>
      <c r="C8" s="28">
        <v>146153.7</v>
      </c>
      <c r="D8" s="25">
        <v>122132.7</v>
      </c>
      <c r="E8" s="2" t="s">
        <v>45</v>
      </c>
      <c r="F8" s="12" t="s">
        <v>44</v>
      </c>
    </row>
    <row r="9" spans="1:6" ht="63">
      <c r="A9" s="20" t="s">
        <v>29</v>
      </c>
      <c r="B9" s="28">
        <v>4694.3</v>
      </c>
      <c r="C9" s="28">
        <v>3959.4</v>
      </c>
      <c r="D9" s="25">
        <v>3955.5</v>
      </c>
      <c r="E9" s="2">
        <f aca="true" t="shared" si="0" ref="E9:E15">D9/B9*100</f>
        <v>84.2617642673029</v>
      </c>
      <c r="F9" s="35" t="s">
        <v>42</v>
      </c>
    </row>
    <row r="10" spans="1:6" ht="66.75" customHeight="1">
      <c r="A10" s="20" t="s">
        <v>30</v>
      </c>
      <c r="B10" s="28">
        <v>16134.1</v>
      </c>
      <c r="C10" s="28">
        <v>3778.6</v>
      </c>
      <c r="D10" s="25">
        <v>3778.6</v>
      </c>
      <c r="E10" s="2">
        <f t="shared" si="0"/>
        <v>23.419961448113003</v>
      </c>
      <c r="F10" s="35" t="s">
        <v>46</v>
      </c>
    </row>
    <row r="11" spans="1:6" ht="63">
      <c r="A11" s="20" t="s">
        <v>31</v>
      </c>
      <c r="B11" s="28">
        <v>5299.2</v>
      </c>
      <c r="C11" s="28">
        <v>3498.4</v>
      </c>
      <c r="D11" s="28">
        <v>3160.9</v>
      </c>
      <c r="E11" s="2">
        <f t="shared" si="0"/>
        <v>59.64862620772947</v>
      </c>
      <c r="F11" s="35" t="s">
        <v>46</v>
      </c>
    </row>
    <row r="12" spans="1:6" ht="141.75">
      <c r="A12" s="22" t="s">
        <v>35</v>
      </c>
      <c r="B12" s="25">
        <v>861</v>
      </c>
      <c r="C12" s="25">
        <v>1071</v>
      </c>
      <c r="D12" s="25">
        <v>1071</v>
      </c>
      <c r="E12" s="36">
        <f t="shared" si="0"/>
        <v>124.39024390243902</v>
      </c>
      <c r="F12" s="38" t="s">
        <v>43</v>
      </c>
    </row>
    <row r="13" spans="1:6" ht="63">
      <c r="A13" s="22" t="s">
        <v>36</v>
      </c>
      <c r="B13" s="28">
        <v>77475.3</v>
      </c>
      <c r="C13" s="28">
        <v>85434.3</v>
      </c>
      <c r="D13" s="28">
        <v>82502.8</v>
      </c>
      <c r="E13" s="2">
        <f t="shared" si="0"/>
        <v>106.48916493385634</v>
      </c>
      <c r="F13" s="37"/>
    </row>
    <row r="14" spans="1:6" ht="47.25">
      <c r="A14" s="22" t="s">
        <v>40</v>
      </c>
      <c r="B14" s="31">
        <v>4948.8</v>
      </c>
      <c r="C14" s="25">
        <v>4543.8</v>
      </c>
      <c r="D14" s="25">
        <v>4522.9</v>
      </c>
      <c r="E14" s="2">
        <f t="shared" si="0"/>
        <v>91.39387326220498</v>
      </c>
      <c r="F14" s="33"/>
    </row>
    <row r="15" spans="1:6" ht="28.5" customHeight="1">
      <c r="A15" s="32" t="s">
        <v>4</v>
      </c>
      <c r="B15" s="31">
        <f>B6+B7+B8+B9+B10+B11+B12+B13+B14</f>
        <v>939641.9000000001</v>
      </c>
      <c r="C15" s="31">
        <f>C6+C7+C8+C9+C10+C11+C12+C13+C14</f>
        <v>1068917.3</v>
      </c>
      <c r="D15" s="31">
        <v>1041138.9</v>
      </c>
      <c r="E15" s="5">
        <f t="shared" si="0"/>
        <v>110.80166816741568</v>
      </c>
      <c r="F15" s="24"/>
    </row>
  </sheetData>
  <sheetProtection/>
  <mergeCells count="7">
    <mergeCell ref="A1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511805555555555" footer="0.51180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2021-06-29T06:25:05Z</cp:lastPrinted>
  <dcterms:created xsi:type="dcterms:W3CDTF">2006-09-16T00:00:00Z</dcterms:created>
  <dcterms:modified xsi:type="dcterms:W3CDTF">2021-06-29T10:31:14Z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