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6" i="1"/>
  <c r="C67" l="1"/>
  <c r="B67"/>
  <c r="K66" l="1"/>
  <c r="L66" s="1"/>
  <c r="K65"/>
  <c r="K64"/>
  <c r="K63"/>
  <c r="K62"/>
  <c r="K57"/>
  <c r="L57" s="1"/>
  <c r="K56"/>
  <c r="L56" s="1"/>
  <c r="K54"/>
  <c r="K53"/>
  <c r="K52"/>
  <c r="K51"/>
  <c r="K47"/>
  <c r="L47" s="1"/>
  <c r="K45"/>
  <c r="L45" s="1"/>
  <c r="K43"/>
  <c r="K42"/>
  <c r="K41"/>
  <c r="K40"/>
  <c r="K39"/>
  <c r="K38"/>
  <c r="K37"/>
  <c r="K34"/>
  <c r="K33"/>
  <c r="K32"/>
  <c r="K31"/>
  <c r="K30"/>
  <c r="K29"/>
  <c r="K28"/>
  <c r="K27"/>
  <c r="K25" s="1"/>
  <c r="L25" s="1"/>
  <c r="K24"/>
  <c r="K23"/>
  <c r="K22"/>
  <c r="K21"/>
  <c r="K20"/>
  <c r="K19"/>
  <c r="K18"/>
  <c r="K15"/>
  <c r="K14"/>
  <c r="K13"/>
  <c r="K12"/>
  <c r="K11"/>
  <c r="K10"/>
  <c r="K9"/>
  <c r="G60"/>
  <c r="F60"/>
  <c r="E60"/>
  <c r="D60"/>
  <c r="G49"/>
  <c r="F49"/>
  <c r="E49"/>
  <c r="D49"/>
  <c r="J35"/>
  <c r="I35"/>
  <c r="H35"/>
  <c r="G35"/>
  <c r="F35"/>
  <c r="E35"/>
  <c r="D35"/>
  <c r="J25"/>
  <c r="I25"/>
  <c r="H25"/>
  <c r="G25"/>
  <c r="F25"/>
  <c r="E25"/>
  <c r="D25"/>
  <c r="G16"/>
  <c r="F16"/>
  <c r="E16"/>
  <c r="D16"/>
  <c r="G7"/>
  <c r="F7"/>
  <c r="E7"/>
  <c r="D7"/>
  <c r="E67" l="1"/>
  <c r="E69" s="1"/>
  <c r="K49"/>
  <c r="L49" s="1"/>
  <c r="D67"/>
  <c r="D69" s="1"/>
  <c r="K60"/>
  <c r="L60" s="1"/>
  <c r="K35"/>
  <c r="L35" s="1"/>
  <c r="K16"/>
  <c r="L16" s="1"/>
  <c r="K7"/>
  <c r="L7" s="1"/>
  <c r="G67"/>
  <c r="G69" s="1"/>
  <c r="F67"/>
  <c r="F69" s="1"/>
  <c r="J7"/>
  <c r="I60"/>
  <c r="I49"/>
  <c r="I16"/>
  <c r="I7"/>
  <c r="H60"/>
  <c r="H49"/>
  <c r="H16"/>
  <c r="H7"/>
  <c r="K67" l="1"/>
  <c r="L67" s="1"/>
  <c r="I67"/>
  <c r="I69" s="1"/>
  <c r="H67"/>
  <c r="H69" s="1"/>
  <c r="J16" l="1"/>
  <c r="J60" l="1"/>
  <c r="J49"/>
  <c r="J67" l="1"/>
  <c r="J69" s="1"/>
</calcChain>
</file>

<file path=xl/sharedStrings.xml><?xml version="1.0" encoding="utf-8"?>
<sst xmlns="http://schemas.openxmlformats.org/spreadsheetml/2006/main" count="80" uniqueCount="68">
  <si>
    <t>в том числе</t>
  </si>
  <si>
    <t>Муниципальная программа «Развитие образования Вытегорского муниципального района на 2014 – 2020 годы» -всего</t>
  </si>
  <si>
    <t>Муниципальная программа«Комплексная безопасность жизнедеятельности населения Вытегорского муниципального района на 2014-2020 годы»</t>
  </si>
  <si>
    <t>Муниципальная программа «Охрана окружающей среды, воспроизводство и рациональное использование природных ресурсов на 2014-2020 годы» - всего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</si>
  <si>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- всего</t>
  </si>
  <si>
    <t>Муниципальная программа «Сохранение и развитие кадрового потенциала отрасли здравоохранения Вытегорского муниципального района на 2015-2020 годы» - всего</t>
  </si>
  <si>
    <t>Муниципальная программа «Совершенствование муниципального управления в Вытегорском муниципальном районе на 2015-2020 годы»</t>
  </si>
  <si>
    <t>Муниципальная программа «Совершенствование социальной политики в Вытегорском  муниципальном районе на 2014-2020 годы» -всего</t>
  </si>
  <si>
    <t>Наименование муниципальной программы/ подпрограммы</t>
  </si>
  <si>
    <t xml:space="preserve">итого </t>
  </si>
  <si>
    <t>Подпрограмма "Развитие системы отдыха детей, их оздоровления и занятости"</t>
  </si>
  <si>
    <t>Подпрограмма «Развитие системы дошкольного образования»</t>
  </si>
  <si>
    <t>Подпрограмма  «Развитие системы общего образования»</t>
  </si>
  <si>
    <t>Подпрограмма «Развитие системы дополнительного образования»</t>
  </si>
  <si>
    <t>Подпрограмма  «Кадровое обеспечение системы образования»</t>
  </si>
  <si>
    <t>Подпрограмма  «Комплексная безопасность и мероприятия по проведению ремонтных работ в муниципальных образовательных учреждениях на 2014-2020 годы»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</si>
  <si>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мероприятия в области образования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</si>
  <si>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</si>
  <si>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</si>
  <si>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Сохранение и развитие культурного потенциала Вытегорского муниципального района</t>
    </r>
    <r>
      <rPr>
        <sz val="10"/>
        <color theme="1"/>
        <rFont val="Times New Roman"/>
        <family val="1"/>
        <charset val="204"/>
      </rPr>
      <t>»</t>
    </r>
  </si>
  <si>
    <t>Подпрограмма  «Развитие архивного дела в Вытегорском муниципальном районе на 2015-2020 годы»</t>
  </si>
  <si>
    <t>Подпрограмма "Предоставление дополнительных мер поддержки отдельных категорий граждан Вытегорского муниципального района"</t>
  </si>
  <si>
    <t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</si>
  <si>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жильем отдельных категорий граждан и выполнение капитального ремонта муниципального жилищного фонда Вытегорского района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</si>
  <si>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</si>
  <si>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транспортной системы Вытегорского муниципального района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</si>
  <si>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мероприятии в области жилищно-коммунального хозяйства</t>
    </r>
    <r>
      <rPr>
        <sz val="10"/>
        <color theme="1"/>
        <rFont val="Times New Roman"/>
        <family val="1"/>
        <charset val="204"/>
      </rPr>
      <t>»</t>
    </r>
  </si>
  <si>
    <t>Подпрограмма  «Формирование благоприятного инвестиционного климата в Вытегорском районе на 2014-2020 годы»</t>
  </si>
  <si>
    <t>Подпрограмма  «Поддержка и развитие малого и среднего предпринимательства в Вытегорском районе на 2014-2020 годы»</t>
  </si>
  <si>
    <t>Подпрограмма  «Поддержка сельхозтоваропроизводителей Вытегорского района на 2014-2020 годы»</t>
  </si>
  <si>
    <t>Подпрограмма  «Обеспечение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программы»</t>
  </si>
  <si>
    <t>Подпрограмма  «Совершенствование структуры поселений, входящих в состав района, и поддержание устойчивого исполнения бюджетов поселений на 2015-2020 годы»</t>
  </si>
  <si>
    <t>Подпрограмма  «Повышение доступности государственных и муниципальных услуг на территории Вытегорского муниципального района на 2015-2020 год»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</si>
  <si>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</si>
  <si>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Исполнение 2018 года</t>
  </si>
  <si>
    <t>Исполнение 2019 года</t>
  </si>
  <si>
    <t>Исполнено за 2020</t>
  </si>
  <si>
    <t>Анализ планирования и исполнения расходов на  реализацию муниципальных программ в 2014 - 2020 году</t>
  </si>
  <si>
    <t>Утверждено в последней редакции</t>
  </si>
  <si>
    <t>Исполнение 2017 года</t>
  </si>
  <si>
    <t>Исполнение 2016 года</t>
  </si>
  <si>
    <t>Исполнение 2015 года</t>
  </si>
  <si>
    <t>Утверждено в первоначальной редакции</t>
  </si>
  <si>
    <t>Всего исполнено за весь период реализации программы</t>
  </si>
  <si>
    <t xml:space="preserve">% исполнения от уточненных значений  </t>
  </si>
  <si>
    <t>Исполнение 2014 года</t>
  </si>
  <si>
    <t>Подпрограмма 3 "Сохранение и эффективное использование объектов культурного наследия"</t>
  </si>
  <si>
    <t xml:space="preserve"> </t>
  </si>
  <si>
    <t>Муниципальная программа "Социальная поддержка граждан Вытегорского муниципального района на 2014-2020 годы" всего</t>
  </si>
  <si>
    <t>Подпрограмма 1 "Предоставление мер социальной поддержки отдельным категориям граждан"</t>
  </si>
  <si>
    <t>Подпрограмма 2 "Модернизация и развитие социального обслуживания"</t>
  </si>
  <si>
    <t>Подпрограмма 3 "Обеспечение реализации муниципальной программы "Социальная поддержка граждан Вытегорского муниципального района на 2014-2020 годы"</t>
  </si>
  <si>
    <t>Подпрограмма 4 "Старшее поколение"</t>
  </si>
  <si>
    <t>Подпрограмма 5 "Безбарьерная среда"</t>
  </si>
  <si>
    <t>Подпрограмма 6 "Дополнительные мероприятия, направленные на повышение качества жизни детей, семей с детьми"</t>
  </si>
  <si>
    <t>Подпрограмма 7 "Развитие системы отдыха детей, их оздоровления и занятости"</t>
  </si>
  <si>
    <t>Подпрограмма 8 "Социальная поддержка детей сирот и детей, оставшихся без попечения родителей"</t>
  </si>
  <si>
    <t>Подпрограмма "Содействие добровольному переселению граждан, проживающих в п. Озеро на 2004-2015 годы"</t>
  </si>
  <si>
    <t>Подпрограмма 4 "Энергосбережение на территории Вытегорского муниципального района на 2014-2020 годы"</t>
  </si>
  <si>
    <t>Подпрограмма 3 "Развитие туризма в Вытегорском районе на 2014-2020 годы"</t>
  </si>
  <si>
    <t>Муниципальная программа «Устойчивое развитие сельских территорий Вытегорского района на 2014-2017 годы и до  2020 года"» - всего</t>
  </si>
  <si>
    <t>Подпрограмма 3 "Управление муниципальным долгом района на 2015 год"</t>
  </si>
  <si>
    <t xml:space="preserve">Общий объем расходов </t>
  </si>
  <si>
    <t>Доля программного финансирования в общем объеме расходов %</t>
  </si>
  <si>
    <t>*</t>
  </si>
  <si>
    <r>
      <t xml:space="preserve">Муниципальная программа "Формирование современной городской среды на 2018-2024 годы" </t>
    </r>
    <r>
      <rPr>
        <sz val="12"/>
        <color theme="1"/>
        <rFont val="Times New Roman"/>
        <family val="1"/>
        <charset val="204"/>
      </rPr>
      <t>( уточненный план до 2024 года 22681,6 т.р.)</t>
    </r>
  </si>
  <si>
    <t>Муниципальная программа «Формирование комфортной среды проживания на территории Вытегорского муниципального района на 2014-2020 годы» - всего</t>
  </si>
  <si>
    <t>Продолжение Приложения 3  к Заключению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</si>
</sst>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0" fillId="0" borderId="3" xfId="0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C1" zoomScaleNormal="100" workbookViewId="0">
      <selection activeCell="A3" sqref="A3:L3"/>
    </sheetView>
  </sheetViews>
  <sheetFormatPr defaultRowHeight="15"/>
  <cols>
    <col min="1" max="1" width="87.7109375" customWidth="1"/>
    <col min="2" max="2" width="14" customWidth="1"/>
    <col min="3" max="4" width="12.42578125" customWidth="1"/>
    <col min="5" max="7" width="11.42578125" customWidth="1"/>
    <col min="8" max="9" width="11.7109375" customWidth="1"/>
    <col min="10" max="10" width="11.42578125" customWidth="1"/>
    <col min="11" max="11" width="13.42578125" customWidth="1"/>
    <col min="12" max="12" width="13.140625" customWidth="1"/>
  </cols>
  <sheetData>
    <row r="1" spans="1:15" ht="23.25" customHeight="1">
      <c r="J1" s="59" t="s">
        <v>67</v>
      </c>
      <c r="K1" s="59"/>
      <c r="L1" s="60"/>
    </row>
    <row r="3" spans="1:15" ht="18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5"/>
      <c r="K3" s="65"/>
      <c r="L3" s="65"/>
    </row>
    <row r="5" spans="1:15" ht="53.25" customHeight="1">
      <c r="A5" s="61" t="s">
        <v>8</v>
      </c>
      <c r="B5" s="57" t="s">
        <v>42</v>
      </c>
      <c r="C5" s="57" t="s">
        <v>38</v>
      </c>
      <c r="D5" s="57" t="s">
        <v>45</v>
      </c>
      <c r="E5" s="57" t="s">
        <v>41</v>
      </c>
      <c r="F5" s="57" t="s">
        <v>40</v>
      </c>
      <c r="G5" s="57" t="s">
        <v>39</v>
      </c>
      <c r="H5" s="57" t="s">
        <v>34</v>
      </c>
      <c r="I5" s="57" t="s">
        <v>35</v>
      </c>
      <c r="J5" s="57" t="s">
        <v>36</v>
      </c>
      <c r="K5" s="57" t="s">
        <v>43</v>
      </c>
      <c r="L5" s="57" t="s">
        <v>44</v>
      </c>
      <c r="M5" s="14"/>
      <c r="N5" s="14"/>
      <c r="O5" s="13"/>
    </row>
    <row r="6" spans="1:15" ht="31.5" customHeight="1">
      <c r="A6" s="62"/>
      <c r="B6" s="58"/>
      <c r="C6" s="58"/>
      <c r="D6" s="58"/>
      <c r="E6" s="58"/>
      <c r="F6" s="58"/>
      <c r="G6" s="58"/>
      <c r="H6" s="58"/>
      <c r="I6" s="63"/>
      <c r="J6" s="63"/>
      <c r="K6" s="58"/>
      <c r="L6" s="58"/>
      <c r="M6" s="14"/>
      <c r="N6" s="14"/>
      <c r="O6" s="13"/>
    </row>
    <row r="7" spans="1:15" ht="31.5">
      <c r="A7" s="3" t="s">
        <v>1</v>
      </c>
      <c r="B7" s="7">
        <v>1065002.8999999999</v>
      </c>
      <c r="C7" s="7">
        <v>3010794.3</v>
      </c>
      <c r="D7" s="11">
        <f t="shared" ref="D7:G7" si="0">SUM(D9:D15)</f>
        <v>354074</v>
      </c>
      <c r="E7" s="11">
        <f t="shared" si="0"/>
        <v>448322.60000000003</v>
      </c>
      <c r="F7" s="11">
        <f t="shared" si="0"/>
        <v>380362.8</v>
      </c>
      <c r="G7" s="11">
        <f t="shared" si="0"/>
        <v>335966.69999999995</v>
      </c>
      <c r="H7" s="11">
        <f>SUM(H9:H15)</f>
        <v>394748.7</v>
      </c>
      <c r="I7" s="11">
        <f>SUM(I9:I15)</f>
        <v>485630.39999999991</v>
      </c>
      <c r="J7" s="11">
        <f>SUM(J9:J15)</f>
        <v>561995.70000000007</v>
      </c>
      <c r="K7" s="11">
        <f>SUM(K9:K15)</f>
        <v>2961100.9</v>
      </c>
      <c r="L7" s="5">
        <f>K7/C7*100</f>
        <v>98.349492026074316</v>
      </c>
    </row>
    <row r="8" spans="1:15" ht="15.75">
      <c r="A8" s="2" t="s">
        <v>0</v>
      </c>
      <c r="B8" s="7"/>
      <c r="C8" s="39"/>
      <c r="D8" s="51"/>
      <c r="E8" s="31"/>
      <c r="F8" s="31"/>
      <c r="G8" s="31"/>
      <c r="H8" s="17"/>
      <c r="I8" s="17"/>
      <c r="J8" s="17"/>
      <c r="K8" s="17"/>
      <c r="L8" s="16"/>
    </row>
    <row r="9" spans="1:15" ht="15.75">
      <c r="A9" s="2" t="s">
        <v>11</v>
      </c>
      <c r="B9" s="7"/>
      <c r="C9" s="39"/>
      <c r="D9" s="31">
        <v>96468.4</v>
      </c>
      <c r="E9" s="31">
        <v>207479.4</v>
      </c>
      <c r="F9" s="31">
        <v>141620.20000000001</v>
      </c>
      <c r="G9" s="31">
        <v>95607</v>
      </c>
      <c r="H9" s="17">
        <v>110326.9</v>
      </c>
      <c r="I9" s="17">
        <v>119170.4</v>
      </c>
      <c r="J9" s="17">
        <v>121058.4</v>
      </c>
      <c r="K9" s="17">
        <f>SUM(D9:J9)</f>
        <v>891730.70000000007</v>
      </c>
      <c r="L9" s="15"/>
    </row>
    <row r="10" spans="1:15" ht="15.75">
      <c r="A10" s="2" t="s">
        <v>12</v>
      </c>
      <c r="B10" s="7"/>
      <c r="C10" s="39"/>
      <c r="D10" s="31">
        <v>206616.9</v>
      </c>
      <c r="E10" s="31">
        <v>208970.9</v>
      </c>
      <c r="F10" s="31">
        <v>194132.3</v>
      </c>
      <c r="G10" s="31">
        <v>202106.2</v>
      </c>
      <c r="H10" s="17">
        <v>235416.1</v>
      </c>
      <c r="I10" s="17">
        <v>265418.8</v>
      </c>
      <c r="J10" s="17">
        <v>270914.59999999998</v>
      </c>
      <c r="K10" s="17">
        <f t="shared" ref="K10:K15" si="1">SUM(D10:J10)</f>
        <v>1583575.7999999998</v>
      </c>
      <c r="L10" s="15"/>
    </row>
    <row r="11" spans="1:15" ht="15.75">
      <c r="A11" s="2" t="s">
        <v>13</v>
      </c>
      <c r="B11" s="7"/>
      <c r="C11" s="39"/>
      <c r="D11" s="31">
        <v>9086.7000000000007</v>
      </c>
      <c r="E11" s="31">
        <v>9382.9</v>
      </c>
      <c r="F11" s="31">
        <v>15321.7</v>
      </c>
      <c r="G11" s="31">
        <v>10320.1</v>
      </c>
      <c r="H11" s="17">
        <v>11795.8</v>
      </c>
      <c r="I11" s="17">
        <v>13438.6</v>
      </c>
      <c r="J11" s="17">
        <v>14167.4</v>
      </c>
      <c r="K11" s="17">
        <f t="shared" si="1"/>
        <v>83513.2</v>
      </c>
      <c r="L11" s="15"/>
    </row>
    <row r="12" spans="1:15" ht="15.75">
      <c r="A12" s="2" t="s">
        <v>14</v>
      </c>
      <c r="B12" s="7"/>
      <c r="C12" s="39"/>
      <c r="D12" s="31">
        <v>356.5</v>
      </c>
      <c r="E12" s="31">
        <v>96</v>
      </c>
      <c r="F12" s="31">
        <v>112</v>
      </c>
      <c r="G12" s="31">
        <v>225.4</v>
      </c>
      <c r="H12" s="17">
        <v>526</v>
      </c>
      <c r="I12" s="17">
        <v>602</v>
      </c>
      <c r="J12" s="17">
        <v>712</v>
      </c>
      <c r="K12" s="17">
        <f t="shared" si="1"/>
        <v>2629.9</v>
      </c>
      <c r="L12" s="15"/>
    </row>
    <row r="13" spans="1:15" ht="25.5">
      <c r="A13" s="2" t="s">
        <v>15</v>
      </c>
      <c r="B13" s="7"/>
      <c r="C13" s="39"/>
      <c r="D13" s="31">
        <v>1955.5</v>
      </c>
      <c r="E13" s="31">
        <v>3335</v>
      </c>
      <c r="F13" s="31">
        <v>8800</v>
      </c>
      <c r="G13" s="31">
        <v>5244.1</v>
      </c>
      <c r="H13" s="17">
        <v>14036.9</v>
      </c>
      <c r="I13" s="17">
        <v>62290.6</v>
      </c>
      <c r="J13" s="17">
        <v>102280.4</v>
      </c>
      <c r="K13" s="17">
        <f t="shared" si="1"/>
        <v>197942.5</v>
      </c>
      <c r="L13" s="15"/>
    </row>
    <row r="14" spans="1:15" ht="15.75">
      <c r="A14" s="2" t="s">
        <v>16</v>
      </c>
      <c r="B14" s="7"/>
      <c r="C14" s="39"/>
      <c r="D14" s="31">
        <v>39590</v>
      </c>
      <c r="E14" s="31">
        <v>19058.400000000001</v>
      </c>
      <c r="F14" s="31">
        <v>20376.599999999999</v>
      </c>
      <c r="G14" s="31">
        <v>21747.1</v>
      </c>
      <c r="H14" s="17">
        <v>21600.1</v>
      </c>
      <c r="I14" s="17">
        <v>23588.3</v>
      </c>
      <c r="J14" s="17">
        <v>52762.9</v>
      </c>
      <c r="K14" s="17">
        <f t="shared" si="1"/>
        <v>198723.4</v>
      </c>
      <c r="L14" s="15"/>
    </row>
    <row r="15" spans="1:15" ht="15.75">
      <c r="A15" s="23" t="s">
        <v>10</v>
      </c>
      <c r="B15" s="40"/>
      <c r="C15" s="41"/>
      <c r="D15" s="52"/>
      <c r="E15" s="52"/>
      <c r="F15" s="52"/>
      <c r="G15" s="52">
        <v>716.8</v>
      </c>
      <c r="H15" s="17">
        <v>1046.9000000000001</v>
      </c>
      <c r="I15" s="17">
        <v>1121.7</v>
      </c>
      <c r="J15" s="17">
        <v>100</v>
      </c>
      <c r="K15" s="17">
        <f t="shared" si="1"/>
        <v>2985.4</v>
      </c>
      <c r="L15" s="17"/>
    </row>
    <row r="16" spans="1:15" ht="31.5">
      <c r="A16" s="3" t="s">
        <v>7</v>
      </c>
      <c r="B16" s="7">
        <v>120302.9</v>
      </c>
      <c r="C16" s="7">
        <v>863755.8</v>
      </c>
      <c r="D16" s="5">
        <f t="shared" ref="D16:G16" si="2">SUM(D18:D24)</f>
        <v>39726.799999999996</v>
      </c>
      <c r="E16" s="5">
        <f t="shared" si="2"/>
        <v>46723.1</v>
      </c>
      <c r="F16" s="5">
        <f t="shared" si="2"/>
        <v>45422.399999999994</v>
      </c>
      <c r="G16" s="5">
        <f t="shared" si="2"/>
        <v>57409.499999999993</v>
      </c>
      <c r="H16" s="5">
        <f t="shared" ref="H16" si="3">SUM(H18:H24)</f>
        <v>187144.4</v>
      </c>
      <c r="I16" s="5">
        <f t="shared" ref="I16" si="4">SUM(I18:I24)</f>
        <v>224671.50000000003</v>
      </c>
      <c r="J16" s="5">
        <f t="shared" ref="J16:K16" si="5">SUM(J18:J24)</f>
        <v>258018.69999999995</v>
      </c>
      <c r="K16" s="5">
        <f t="shared" si="5"/>
        <v>859116.4</v>
      </c>
      <c r="L16" s="5">
        <f>K16/C16*100</f>
        <v>99.462880596576014</v>
      </c>
    </row>
    <row r="17" spans="1:12" ht="15.75">
      <c r="A17" s="1" t="s">
        <v>0</v>
      </c>
      <c r="B17" s="42"/>
      <c r="C17" s="43"/>
      <c r="D17" s="53"/>
      <c r="E17" s="53"/>
      <c r="F17" s="53"/>
      <c r="G17" s="53"/>
      <c r="H17" s="17"/>
      <c r="I17" s="17"/>
      <c r="J17" s="17"/>
      <c r="K17" s="17"/>
      <c r="L17" s="16"/>
    </row>
    <row r="18" spans="1:12" ht="25.5">
      <c r="A18" s="2" t="s">
        <v>19</v>
      </c>
      <c r="B18" s="7"/>
      <c r="C18" s="39"/>
      <c r="D18" s="31">
        <v>32710.7</v>
      </c>
      <c r="E18" s="31">
        <v>36207.300000000003</v>
      </c>
      <c r="F18" s="31">
        <v>34259.699999999997</v>
      </c>
      <c r="G18" s="31">
        <v>45331.9</v>
      </c>
      <c r="H18" s="17">
        <v>53731.4</v>
      </c>
      <c r="I18" s="17">
        <v>85106</v>
      </c>
      <c r="J18" s="17">
        <v>150922.5</v>
      </c>
      <c r="K18" s="17">
        <f t="shared" ref="K18:K24" si="6">SUM(D18:J18)</f>
        <v>438269.5</v>
      </c>
      <c r="L18" s="15"/>
    </row>
    <row r="19" spans="1:12" ht="25.5">
      <c r="A19" s="2" t="s">
        <v>17</v>
      </c>
      <c r="B19" s="7"/>
      <c r="C19" s="39"/>
      <c r="D19" s="31">
        <v>5741</v>
      </c>
      <c r="E19" s="31">
        <v>6985.1</v>
      </c>
      <c r="F19" s="31">
        <v>7953.5</v>
      </c>
      <c r="G19" s="31">
        <v>8376.6</v>
      </c>
      <c r="H19" s="17">
        <v>126708.4</v>
      </c>
      <c r="I19" s="17">
        <v>100789.7</v>
      </c>
      <c r="J19" s="17">
        <v>22951.3</v>
      </c>
      <c r="K19" s="17">
        <f t="shared" si="6"/>
        <v>279505.59999999998</v>
      </c>
      <c r="L19" s="15"/>
    </row>
    <row r="20" spans="1:12" ht="22.5" customHeight="1">
      <c r="A20" s="2" t="s">
        <v>46</v>
      </c>
      <c r="B20" s="7"/>
      <c r="C20" s="39"/>
      <c r="D20" s="31">
        <v>0</v>
      </c>
      <c r="E20" s="31">
        <v>1000</v>
      </c>
      <c r="F20" s="31">
        <v>800</v>
      </c>
      <c r="G20" s="31">
        <v>0</v>
      </c>
      <c r="H20" s="17">
        <v>0</v>
      </c>
      <c r="I20" s="17">
        <v>0</v>
      </c>
      <c r="J20" s="17">
        <v>0</v>
      </c>
      <c r="K20" s="17">
        <f t="shared" si="6"/>
        <v>1800</v>
      </c>
      <c r="L20" s="15"/>
    </row>
    <row r="21" spans="1:12" ht="25.5">
      <c r="A21" s="2" t="s">
        <v>18</v>
      </c>
      <c r="B21" s="7"/>
      <c r="C21" s="39"/>
      <c r="D21" s="31">
        <v>1275.0999999999999</v>
      </c>
      <c r="E21" s="31">
        <v>1601.2</v>
      </c>
      <c r="F21" s="31">
        <v>1405.5</v>
      </c>
      <c r="G21" s="31">
        <v>1412.7</v>
      </c>
      <c r="H21" s="17">
        <v>1653.2</v>
      </c>
      <c r="I21" s="17">
        <v>1823.1</v>
      </c>
      <c r="J21" s="17">
        <v>1973.9</v>
      </c>
      <c r="K21" s="17">
        <f t="shared" si="6"/>
        <v>11144.699999999999</v>
      </c>
      <c r="L21" s="15"/>
    </row>
    <row r="22" spans="1:12" ht="15.75">
      <c r="A22" s="2" t="s">
        <v>20</v>
      </c>
      <c r="B22" s="7"/>
      <c r="C22" s="39"/>
      <c r="D22" s="31">
        <v>0</v>
      </c>
      <c r="E22" s="31">
        <v>929.5</v>
      </c>
      <c r="F22" s="31">
        <v>1003.7</v>
      </c>
      <c r="G22" s="31">
        <v>1135.7</v>
      </c>
      <c r="H22" s="17">
        <v>938.2</v>
      </c>
      <c r="I22" s="17">
        <v>852.1</v>
      </c>
      <c r="J22" s="17">
        <v>1270.8</v>
      </c>
      <c r="K22" s="17">
        <f t="shared" si="6"/>
        <v>6130.0000000000009</v>
      </c>
      <c r="L22" s="15"/>
    </row>
    <row r="23" spans="1:12" ht="25.5">
      <c r="A23" s="32" t="s">
        <v>33</v>
      </c>
      <c r="B23" s="44"/>
      <c r="C23" s="45"/>
      <c r="D23" s="33">
        <v>0</v>
      </c>
      <c r="E23" s="33">
        <v>0</v>
      </c>
      <c r="F23" s="33">
        <v>0</v>
      </c>
      <c r="G23" s="33">
        <v>0</v>
      </c>
      <c r="H23" s="17">
        <v>1940.4</v>
      </c>
      <c r="I23" s="17">
        <v>25516.7</v>
      </c>
      <c r="J23" s="17">
        <v>69543.199999999997</v>
      </c>
      <c r="K23" s="17">
        <f t="shared" si="6"/>
        <v>97000.3</v>
      </c>
      <c r="L23" s="15"/>
    </row>
    <row r="24" spans="1:12" ht="26.25">
      <c r="A24" s="28" t="s">
        <v>21</v>
      </c>
      <c r="B24" s="7"/>
      <c r="C24" s="39"/>
      <c r="D24" s="31">
        <v>0</v>
      </c>
      <c r="E24" s="31">
        <v>0</v>
      </c>
      <c r="F24" s="31">
        <v>0</v>
      </c>
      <c r="G24" s="31">
        <v>1152.5999999999999</v>
      </c>
      <c r="H24" s="17">
        <v>2172.8000000000002</v>
      </c>
      <c r="I24" s="21">
        <v>10583.9</v>
      </c>
      <c r="J24" s="21">
        <v>11357</v>
      </c>
      <c r="K24" s="17">
        <f t="shared" si="6"/>
        <v>25266.3</v>
      </c>
      <c r="L24" s="21"/>
    </row>
    <row r="25" spans="1:12" ht="31.5">
      <c r="A25" s="29" t="s">
        <v>48</v>
      </c>
      <c r="B25" s="7">
        <v>325810.90000000002</v>
      </c>
      <c r="C25" s="7">
        <v>325810.90000000002</v>
      </c>
      <c r="D25" s="7">
        <f>SUM(D27:D34)</f>
        <v>105908.3</v>
      </c>
      <c r="E25" s="7">
        <f t="shared" ref="E25:K25" si="7">SUM(E27:E34)</f>
        <v>125063.70000000001</v>
      </c>
      <c r="F25" s="7">
        <f t="shared" si="7"/>
        <v>54241.4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285213.40000000002</v>
      </c>
      <c r="L25" s="5">
        <f>K25/C25*100</f>
        <v>87.539551316423115</v>
      </c>
    </row>
    <row r="26" spans="1:12" ht="15.75">
      <c r="A26" s="28" t="s">
        <v>0</v>
      </c>
      <c r="B26" s="7"/>
      <c r="C26" s="39"/>
      <c r="D26" s="31"/>
      <c r="E26" s="31"/>
      <c r="F26" s="31"/>
      <c r="G26" s="31"/>
      <c r="H26" s="17"/>
      <c r="I26" s="17"/>
      <c r="J26" s="17"/>
      <c r="K26" s="27"/>
      <c r="L26" s="27"/>
    </row>
    <row r="27" spans="1:12" ht="15.75">
      <c r="A27" s="28" t="s">
        <v>49</v>
      </c>
      <c r="B27" s="7"/>
      <c r="C27" s="39"/>
      <c r="D27" s="31">
        <v>66449.100000000006</v>
      </c>
      <c r="E27" s="31">
        <v>63059.9</v>
      </c>
      <c r="F27" s="31">
        <v>14410</v>
      </c>
      <c r="G27" s="31">
        <v>0</v>
      </c>
      <c r="H27" s="17">
        <v>0</v>
      </c>
      <c r="I27" s="17">
        <v>0</v>
      </c>
      <c r="J27" s="17">
        <v>0</v>
      </c>
      <c r="K27" s="17">
        <f t="shared" ref="K27:K34" si="8">SUM(D27:J27)</f>
        <v>143919</v>
      </c>
      <c r="L27" s="27"/>
    </row>
    <row r="28" spans="1:12" ht="15.75">
      <c r="A28" s="28" t="s">
        <v>50</v>
      </c>
      <c r="B28" s="7"/>
      <c r="C28" s="39"/>
      <c r="D28" s="31">
        <v>24692.400000000001</v>
      </c>
      <c r="E28" s="31">
        <v>25313.200000000001</v>
      </c>
      <c r="F28" s="31">
        <v>66</v>
      </c>
      <c r="G28" s="31">
        <v>0</v>
      </c>
      <c r="H28" s="17">
        <v>0</v>
      </c>
      <c r="I28" s="17">
        <v>0</v>
      </c>
      <c r="J28" s="17">
        <v>0</v>
      </c>
      <c r="K28" s="17">
        <f t="shared" si="8"/>
        <v>50071.600000000006</v>
      </c>
      <c r="L28" s="27"/>
    </row>
    <row r="29" spans="1:12" ht="26.25">
      <c r="A29" s="28" t="s">
        <v>51</v>
      </c>
      <c r="B29" s="7" t="s">
        <v>47</v>
      </c>
      <c r="C29" s="39"/>
      <c r="D29" s="31">
        <v>7604.7</v>
      </c>
      <c r="E29" s="31">
        <v>7468.3</v>
      </c>
      <c r="F29" s="31">
        <v>1667.6</v>
      </c>
      <c r="G29" s="31">
        <v>0</v>
      </c>
      <c r="H29" s="17">
        <v>0</v>
      </c>
      <c r="I29" s="17">
        <v>0</v>
      </c>
      <c r="J29" s="17">
        <v>0</v>
      </c>
      <c r="K29" s="17">
        <f t="shared" si="8"/>
        <v>16740.599999999999</v>
      </c>
      <c r="L29" s="27"/>
    </row>
    <row r="30" spans="1:12" ht="15.75">
      <c r="A30" s="28" t="s">
        <v>52</v>
      </c>
      <c r="B30" s="7"/>
      <c r="C30" s="39"/>
      <c r="D30" s="31">
        <v>1005.8</v>
      </c>
      <c r="E30" s="31">
        <v>852</v>
      </c>
      <c r="F30" s="31">
        <v>494.6</v>
      </c>
      <c r="G30" s="31">
        <v>0</v>
      </c>
      <c r="H30" s="17">
        <v>0</v>
      </c>
      <c r="I30" s="17">
        <v>0</v>
      </c>
      <c r="J30" s="17">
        <v>0</v>
      </c>
      <c r="K30" s="17">
        <f t="shared" si="8"/>
        <v>2352.4</v>
      </c>
      <c r="L30" s="27"/>
    </row>
    <row r="31" spans="1:12" ht="15.75">
      <c r="A31" s="28" t="s">
        <v>53</v>
      </c>
      <c r="B31" s="7"/>
      <c r="C31" s="39"/>
      <c r="D31" s="31">
        <v>80</v>
      </c>
      <c r="E31" s="31">
        <v>0</v>
      </c>
      <c r="F31" s="31">
        <v>0</v>
      </c>
      <c r="G31" s="31">
        <v>0</v>
      </c>
      <c r="H31" s="17">
        <v>0</v>
      </c>
      <c r="I31" s="17">
        <v>0</v>
      </c>
      <c r="J31" s="17">
        <v>0</v>
      </c>
      <c r="K31" s="17">
        <f t="shared" si="8"/>
        <v>80</v>
      </c>
      <c r="L31" s="27"/>
    </row>
    <row r="32" spans="1:12" ht="26.25">
      <c r="A32" s="28" t="s">
        <v>54</v>
      </c>
      <c r="B32" s="7"/>
      <c r="C32" s="39"/>
      <c r="D32" s="31">
        <v>85.2</v>
      </c>
      <c r="E32" s="31">
        <v>48</v>
      </c>
      <c r="F32" s="31">
        <v>0</v>
      </c>
      <c r="G32" s="31">
        <v>0</v>
      </c>
      <c r="H32" s="17">
        <v>0</v>
      </c>
      <c r="I32" s="17">
        <v>0</v>
      </c>
      <c r="J32" s="17">
        <v>0</v>
      </c>
      <c r="K32" s="17">
        <f t="shared" si="8"/>
        <v>133.19999999999999</v>
      </c>
      <c r="L32" s="27"/>
    </row>
    <row r="33" spans="1:12" ht="15.75">
      <c r="A33" s="28" t="s">
        <v>55</v>
      </c>
      <c r="B33" s="7"/>
      <c r="C33" s="39"/>
      <c r="D33" s="31">
        <v>5991.1</v>
      </c>
      <c r="E33" s="31">
        <v>3691.1</v>
      </c>
      <c r="F33" s="31">
        <v>32852.1</v>
      </c>
      <c r="G33" s="31">
        <v>0</v>
      </c>
      <c r="H33" s="17">
        <v>0</v>
      </c>
      <c r="I33" s="17">
        <v>0</v>
      </c>
      <c r="J33" s="17">
        <v>0</v>
      </c>
      <c r="K33" s="17">
        <f t="shared" si="8"/>
        <v>42534.3</v>
      </c>
      <c r="L33" s="27"/>
    </row>
    <row r="34" spans="1:12" ht="15.75">
      <c r="A34" s="9" t="s">
        <v>56</v>
      </c>
      <c r="B34" s="7"/>
      <c r="C34" s="39"/>
      <c r="D34" s="31">
        <v>0</v>
      </c>
      <c r="E34" s="31">
        <v>24631.200000000001</v>
      </c>
      <c r="F34" s="31">
        <v>4751.1000000000004</v>
      </c>
      <c r="G34" s="31">
        <v>0</v>
      </c>
      <c r="H34" s="17">
        <v>0</v>
      </c>
      <c r="I34" s="17">
        <v>0</v>
      </c>
      <c r="J34" s="17">
        <v>0</v>
      </c>
      <c r="K34" s="17">
        <f t="shared" si="8"/>
        <v>29382.300000000003</v>
      </c>
      <c r="L34" s="50"/>
    </row>
    <row r="35" spans="1:12" ht="31.5">
      <c r="A35" s="8" t="s">
        <v>66</v>
      </c>
      <c r="B35" s="7">
        <v>1036787.9</v>
      </c>
      <c r="C35" s="7">
        <v>1261288.1000000001</v>
      </c>
      <c r="D35" s="7">
        <f>SUM(D37:D43)</f>
        <v>62740.4</v>
      </c>
      <c r="E35" s="7">
        <f t="shared" ref="E35:K35" si="9">SUM(E37:E43)</f>
        <v>220747.3</v>
      </c>
      <c r="F35" s="7">
        <f t="shared" si="9"/>
        <v>241755.7</v>
      </c>
      <c r="G35" s="7">
        <f t="shared" si="9"/>
        <v>197069.89999999997</v>
      </c>
      <c r="H35" s="7">
        <f t="shared" si="9"/>
        <v>34655.800000000003</v>
      </c>
      <c r="I35" s="7">
        <f t="shared" si="9"/>
        <v>93151.599999999991</v>
      </c>
      <c r="J35" s="7">
        <f t="shared" si="9"/>
        <v>122132.70000000001</v>
      </c>
      <c r="K35" s="7">
        <f t="shared" si="9"/>
        <v>972253.4</v>
      </c>
      <c r="L35" s="5">
        <f>K35/C35*100</f>
        <v>77.084164989743414</v>
      </c>
    </row>
    <row r="36" spans="1:12" ht="15.75">
      <c r="A36" s="2" t="s">
        <v>0</v>
      </c>
      <c r="B36" s="7"/>
      <c r="C36" s="39"/>
      <c r="D36" s="31"/>
      <c r="E36" s="31"/>
      <c r="F36" s="31"/>
      <c r="G36" s="31"/>
      <c r="H36" s="17"/>
      <c r="I36" s="17"/>
      <c r="J36" s="17"/>
      <c r="K36" s="17"/>
      <c r="L36" s="16"/>
    </row>
    <row r="37" spans="1:12" ht="25.5">
      <c r="A37" s="2" t="s">
        <v>57</v>
      </c>
      <c r="B37" s="7"/>
      <c r="C37" s="39"/>
      <c r="D37" s="31">
        <v>110</v>
      </c>
      <c r="E37" s="31">
        <v>0</v>
      </c>
      <c r="F37" s="31">
        <v>0</v>
      </c>
      <c r="G37" s="31">
        <v>0</v>
      </c>
      <c r="H37" s="17">
        <v>0</v>
      </c>
      <c r="I37" s="17">
        <v>0</v>
      </c>
      <c r="J37" s="17">
        <v>0</v>
      </c>
      <c r="K37" s="17">
        <f t="shared" ref="K37:K43" si="10">SUM(D37:J37)</f>
        <v>110</v>
      </c>
      <c r="L37" s="17"/>
    </row>
    <row r="38" spans="1:12" ht="25.5">
      <c r="A38" s="2" t="s">
        <v>23</v>
      </c>
      <c r="B38" s="7"/>
      <c r="C38" s="39"/>
      <c r="D38" s="31">
        <v>1039.5</v>
      </c>
      <c r="E38" s="31">
        <v>3044.8</v>
      </c>
      <c r="F38" s="31">
        <v>2206.6</v>
      </c>
      <c r="G38" s="31">
        <v>941.4</v>
      </c>
      <c r="H38" s="17">
        <v>1294.7</v>
      </c>
      <c r="I38" s="17">
        <v>4832.6000000000004</v>
      </c>
      <c r="J38" s="17">
        <v>5542.9</v>
      </c>
      <c r="K38" s="17">
        <f t="shared" si="10"/>
        <v>18902.5</v>
      </c>
      <c r="L38" s="15"/>
    </row>
    <row r="39" spans="1:12" ht="38.25">
      <c r="A39" s="2" t="s">
        <v>24</v>
      </c>
      <c r="B39" s="7"/>
      <c r="C39" s="39"/>
      <c r="D39" s="31">
        <v>48097.9</v>
      </c>
      <c r="E39" s="31">
        <v>199372.9</v>
      </c>
      <c r="F39" s="31">
        <v>217119.5</v>
      </c>
      <c r="G39" s="31">
        <v>171807.9</v>
      </c>
      <c r="H39" s="17">
        <v>9338.6</v>
      </c>
      <c r="I39" s="17">
        <v>19727.5</v>
      </c>
      <c r="J39" s="17">
        <v>47534.5</v>
      </c>
      <c r="K39" s="17">
        <f t="shared" si="10"/>
        <v>712998.79999999993</v>
      </c>
      <c r="L39" s="15"/>
    </row>
    <row r="40" spans="1:12" ht="25.5">
      <c r="A40" s="2" t="s">
        <v>25</v>
      </c>
      <c r="B40" s="7"/>
      <c r="C40" s="39"/>
      <c r="D40" s="31">
        <v>13493</v>
      </c>
      <c r="E40" s="31">
        <v>15998.6</v>
      </c>
      <c r="F40" s="31">
        <v>19205.400000000001</v>
      </c>
      <c r="G40" s="31">
        <v>21837.8</v>
      </c>
      <c r="H40" s="17">
        <v>19758.900000000001</v>
      </c>
      <c r="I40" s="17">
        <v>57580.9</v>
      </c>
      <c r="J40" s="17">
        <v>52047.3</v>
      </c>
      <c r="K40" s="17">
        <f t="shared" si="10"/>
        <v>199921.90000000002</v>
      </c>
      <c r="L40" s="15"/>
    </row>
    <row r="41" spans="1:12" ht="25.5">
      <c r="A41" s="2" t="s">
        <v>58</v>
      </c>
      <c r="B41" s="7"/>
      <c r="C41" s="39"/>
      <c r="D41" s="31">
        <v>0</v>
      </c>
      <c r="E41" s="31">
        <v>0</v>
      </c>
      <c r="F41" s="31">
        <v>0</v>
      </c>
      <c r="G41" s="31">
        <v>0</v>
      </c>
      <c r="H41" s="17">
        <v>0</v>
      </c>
      <c r="I41" s="17">
        <v>0</v>
      </c>
      <c r="J41" s="17">
        <v>0</v>
      </c>
      <c r="K41" s="17">
        <f t="shared" si="10"/>
        <v>0</v>
      </c>
      <c r="L41" s="15"/>
    </row>
    <row r="42" spans="1:12" ht="25.5">
      <c r="A42" s="2" t="s">
        <v>22</v>
      </c>
      <c r="B42" s="7"/>
      <c r="C42" s="39"/>
      <c r="D42" s="31">
        <v>0</v>
      </c>
      <c r="E42" s="31">
        <v>0</v>
      </c>
      <c r="F42" s="31">
        <v>0</v>
      </c>
      <c r="G42" s="31">
        <v>278.89999999999998</v>
      </c>
      <c r="H42" s="17">
        <v>1436.3</v>
      </c>
      <c r="I42" s="17">
        <v>7106.9</v>
      </c>
      <c r="J42" s="17">
        <v>12668.2</v>
      </c>
      <c r="K42" s="17">
        <f t="shared" si="10"/>
        <v>21490.3</v>
      </c>
      <c r="L42" s="15"/>
    </row>
    <row r="43" spans="1:12" ht="25.5">
      <c r="A43" s="2" t="s">
        <v>26</v>
      </c>
      <c r="B43" s="7"/>
      <c r="C43" s="39"/>
      <c r="D43" s="31">
        <v>0</v>
      </c>
      <c r="E43" s="31">
        <v>2331</v>
      </c>
      <c r="F43" s="31">
        <v>3224.2</v>
      </c>
      <c r="G43" s="31">
        <v>2203.9</v>
      </c>
      <c r="H43" s="17">
        <v>2827.3</v>
      </c>
      <c r="I43" s="17">
        <v>3903.7</v>
      </c>
      <c r="J43" s="17">
        <v>4339.8</v>
      </c>
      <c r="K43" s="17">
        <f t="shared" si="10"/>
        <v>18829.900000000001</v>
      </c>
      <c r="L43" s="15"/>
    </row>
    <row r="44" spans="1:12" ht="15.75">
      <c r="A44" s="4"/>
      <c r="B44" s="46"/>
      <c r="C44" s="47"/>
      <c r="D44" s="54"/>
      <c r="E44" s="54"/>
      <c r="F44" s="54"/>
      <c r="G44" s="54"/>
      <c r="H44" s="17"/>
      <c r="I44" s="17"/>
      <c r="J44" s="17"/>
      <c r="K44" s="17"/>
      <c r="L44" s="16"/>
    </row>
    <row r="45" spans="1:12" ht="31.5">
      <c r="A45" s="8" t="s">
        <v>2</v>
      </c>
      <c r="B45" s="7">
        <v>3056</v>
      </c>
      <c r="C45" s="7">
        <v>16381.1</v>
      </c>
      <c r="D45" s="7">
        <v>975.3</v>
      </c>
      <c r="E45" s="7">
        <v>2047.7</v>
      </c>
      <c r="F45" s="7">
        <v>1413.2</v>
      </c>
      <c r="G45" s="7">
        <v>1303.4000000000001</v>
      </c>
      <c r="H45" s="5">
        <v>2183.9</v>
      </c>
      <c r="I45" s="5">
        <v>4459.8</v>
      </c>
      <c r="J45" s="5">
        <v>3955.5</v>
      </c>
      <c r="K45" s="6">
        <f>SUM(D45:J45)</f>
        <v>16338.8</v>
      </c>
      <c r="L45" s="5">
        <f>K45/C45*100</f>
        <v>99.741775582836311</v>
      </c>
    </row>
    <row r="46" spans="1:12" ht="15.75">
      <c r="A46" s="10"/>
      <c r="B46" s="40"/>
      <c r="C46" s="48"/>
      <c r="D46" s="52"/>
      <c r="E46" s="52"/>
      <c r="F46" s="52"/>
      <c r="G46" s="52"/>
      <c r="H46" s="17"/>
      <c r="I46" s="17"/>
      <c r="J46" s="17"/>
      <c r="K46" s="6"/>
      <c r="L46" s="16"/>
    </row>
    <row r="47" spans="1:12" ht="31.5">
      <c r="A47" s="8" t="s">
        <v>3</v>
      </c>
      <c r="B47" s="7">
        <v>4075.8</v>
      </c>
      <c r="C47" s="7">
        <v>19867.7</v>
      </c>
      <c r="D47" s="7">
        <v>268.3</v>
      </c>
      <c r="E47" s="7">
        <v>848.8</v>
      </c>
      <c r="F47" s="7">
        <v>651.1</v>
      </c>
      <c r="G47" s="7">
        <v>5617.2</v>
      </c>
      <c r="H47" s="6">
        <v>474.7</v>
      </c>
      <c r="I47" s="6">
        <v>7806.4</v>
      </c>
      <c r="J47" s="6">
        <v>3778.6</v>
      </c>
      <c r="K47" s="6">
        <f>SUM(D47:J47)</f>
        <v>19445.099999999999</v>
      </c>
      <c r="L47" s="5">
        <f>K47/C47*100</f>
        <v>97.872929428167325</v>
      </c>
    </row>
    <row r="48" spans="1:12" ht="15.75">
      <c r="A48" s="10"/>
      <c r="B48" s="40"/>
      <c r="C48" s="48"/>
      <c r="D48" s="52"/>
      <c r="E48" s="52"/>
      <c r="F48" s="52"/>
      <c r="G48" s="52"/>
      <c r="H48" s="17"/>
      <c r="I48" s="17"/>
      <c r="J48" s="17"/>
      <c r="K48" s="17"/>
      <c r="L48" s="16"/>
    </row>
    <row r="49" spans="1:12" ht="47.25">
      <c r="A49" s="8" t="s">
        <v>4</v>
      </c>
      <c r="B49" s="7">
        <v>41760</v>
      </c>
      <c r="C49" s="7">
        <v>24563.8</v>
      </c>
      <c r="D49" s="7">
        <f>SUM(D51:D54)</f>
        <v>2919.3</v>
      </c>
      <c r="E49" s="7">
        <f t="shared" ref="E49:G49" si="11">SUM(E51:E54)</f>
        <v>4803.6000000000004</v>
      </c>
      <c r="F49" s="7">
        <f t="shared" si="11"/>
        <v>4971.7999999999993</v>
      </c>
      <c r="G49" s="7">
        <f t="shared" si="11"/>
        <v>3799.2999999999997</v>
      </c>
      <c r="H49" s="5">
        <f t="shared" ref="H49:I49" si="12">SUM(H51:H54)</f>
        <v>1216.8000000000002</v>
      </c>
      <c r="I49" s="5">
        <f t="shared" si="12"/>
        <v>2631.6</v>
      </c>
      <c r="J49" s="5">
        <f t="shared" ref="J49:K49" si="13">SUM(J51:J54)</f>
        <v>3160.9</v>
      </c>
      <c r="K49" s="5">
        <f t="shared" si="13"/>
        <v>23503.3</v>
      </c>
      <c r="L49" s="5">
        <f>K49/C49*100</f>
        <v>95.682671247933953</v>
      </c>
    </row>
    <row r="50" spans="1:12" ht="15.75">
      <c r="A50" s="9" t="s">
        <v>0</v>
      </c>
      <c r="B50" s="7"/>
      <c r="C50" s="39"/>
      <c r="D50" s="31"/>
      <c r="E50" s="31"/>
      <c r="F50" s="31"/>
      <c r="G50" s="31"/>
      <c r="H50" s="17"/>
      <c r="I50" s="17"/>
      <c r="J50" s="17"/>
      <c r="K50" s="17"/>
      <c r="L50" s="16"/>
    </row>
    <row r="51" spans="1:12" ht="25.5">
      <c r="A51" s="2" t="s">
        <v>27</v>
      </c>
      <c r="B51" s="7"/>
      <c r="C51" s="39"/>
      <c r="D51" s="31">
        <v>0</v>
      </c>
      <c r="E51" s="31">
        <v>115</v>
      </c>
      <c r="F51" s="31">
        <v>81.2</v>
      </c>
      <c r="G51" s="31">
        <v>275</v>
      </c>
      <c r="H51" s="17">
        <v>97.5</v>
      </c>
      <c r="I51" s="17">
        <v>114.5</v>
      </c>
      <c r="J51" s="17">
        <v>274</v>
      </c>
      <c r="K51" s="17">
        <f t="shared" ref="K51:K54" si="14">SUM(D51:J51)</f>
        <v>957.2</v>
      </c>
      <c r="L51" s="15"/>
    </row>
    <row r="52" spans="1:12" ht="25.5">
      <c r="A52" s="2" t="s">
        <v>28</v>
      </c>
      <c r="B52" s="7"/>
      <c r="C52" s="39"/>
      <c r="D52" s="31">
        <v>200</v>
      </c>
      <c r="E52" s="31">
        <v>125.3</v>
      </c>
      <c r="F52" s="31">
        <v>62.9</v>
      </c>
      <c r="G52" s="31">
        <v>506.8</v>
      </c>
      <c r="H52" s="17">
        <v>583.70000000000005</v>
      </c>
      <c r="I52" s="17">
        <v>1620.8</v>
      </c>
      <c r="J52" s="17">
        <v>1896.9</v>
      </c>
      <c r="K52" s="17">
        <f t="shared" si="14"/>
        <v>4996.3999999999996</v>
      </c>
      <c r="L52" s="15"/>
    </row>
    <row r="53" spans="1:12" ht="15.75">
      <c r="A53" s="2" t="s">
        <v>59</v>
      </c>
      <c r="B53" s="7"/>
      <c r="C53" s="39"/>
      <c r="D53" s="31">
        <v>269.3</v>
      </c>
      <c r="E53" s="31">
        <v>1518.7</v>
      </c>
      <c r="F53" s="31">
        <v>1510</v>
      </c>
      <c r="G53" s="31">
        <v>1607.6</v>
      </c>
      <c r="H53" s="17">
        <v>0</v>
      </c>
      <c r="I53" s="17">
        <v>0</v>
      </c>
      <c r="J53" s="17">
        <v>0</v>
      </c>
      <c r="K53" s="17">
        <f t="shared" si="14"/>
        <v>4905.6000000000004</v>
      </c>
      <c r="L53" s="15"/>
    </row>
    <row r="54" spans="1:12" ht="15.75">
      <c r="A54" s="2" t="s">
        <v>29</v>
      </c>
      <c r="B54" s="7"/>
      <c r="C54" s="39"/>
      <c r="D54" s="31">
        <v>2450</v>
      </c>
      <c r="E54" s="31">
        <v>3044.6</v>
      </c>
      <c r="F54" s="31">
        <v>3317.7</v>
      </c>
      <c r="G54" s="31">
        <v>1409.9</v>
      </c>
      <c r="H54" s="17">
        <v>535.6</v>
      </c>
      <c r="I54" s="17">
        <v>896.3</v>
      </c>
      <c r="J54" s="17">
        <v>990</v>
      </c>
      <c r="K54" s="17">
        <f t="shared" si="14"/>
        <v>12644.099999999999</v>
      </c>
      <c r="L54" s="15"/>
    </row>
    <row r="55" spans="1:12" ht="18" customHeight="1">
      <c r="A55" s="10"/>
      <c r="B55" s="40"/>
      <c r="C55" s="48"/>
      <c r="D55" s="52"/>
      <c r="E55" s="52"/>
      <c r="F55" s="52"/>
      <c r="G55" s="52"/>
      <c r="H55" s="17"/>
      <c r="I55" s="17"/>
      <c r="J55" s="17"/>
      <c r="K55" s="17"/>
      <c r="L55" s="16"/>
    </row>
    <row r="56" spans="1:12" ht="44.25" customHeight="1">
      <c r="A56" s="8" t="s">
        <v>5</v>
      </c>
      <c r="B56" s="7">
        <v>6506.4</v>
      </c>
      <c r="C56" s="55">
        <f>4569+656.4</f>
        <v>5225.3999999999996</v>
      </c>
      <c r="D56" s="7">
        <v>494</v>
      </c>
      <c r="E56" s="7">
        <v>472</v>
      </c>
      <c r="F56" s="7">
        <v>706.5</v>
      </c>
      <c r="G56" s="7">
        <v>634.1</v>
      </c>
      <c r="H56" s="6">
        <v>740</v>
      </c>
      <c r="I56" s="6">
        <v>797</v>
      </c>
      <c r="J56" s="6">
        <v>1071</v>
      </c>
      <c r="K56" s="6">
        <f>SUM(D56:J56)</f>
        <v>4914.6000000000004</v>
      </c>
      <c r="L56" s="5">
        <f>K56/C56*100</f>
        <v>94.052129980479975</v>
      </c>
    </row>
    <row r="57" spans="1:12" ht="31.5">
      <c r="A57" s="26" t="s">
        <v>60</v>
      </c>
      <c r="B57" s="40">
        <v>87590</v>
      </c>
      <c r="C57" s="56">
        <v>4298.0600000000004</v>
      </c>
      <c r="D57" s="40">
        <v>1675.8</v>
      </c>
      <c r="E57" s="40">
        <v>671.8</v>
      </c>
      <c r="F57" s="40">
        <v>1860.5</v>
      </c>
      <c r="G57" s="40">
        <v>0</v>
      </c>
      <c r="H57" s="25">
        <v>0</v>
      </c>
      <c r="I57" s="25">
        <v>0</v>
      </c>
      <c r="J57" s="25">
        <v>0</v>
      </c>
      <c r="K57" s="25">
        <f>SUM(D57:J57)</f>
        <v>4208.1000000000004</v>
      </c>
      <c r="L57" s="49">
        <f>K57/C57*100</f>
        <v>97.906962676184136</v>
      </c>
    </row>
    <row r="58" spans="1:12" ht="15.75">
      <c r="A58" s="12"/>
      <c r="B58" s="30"/>
      <c r="C58" s="30"/>
      <c r="D58" s="30"/>
      <c r="E58" s="30"/>
      <c r="F58" s="30"/>
      <c r="G58" s="30"/>
      <c r="H58" s="19"/>
      <c r="I58" s="19"/>
      <c r="J58" s="19"/>
      <c r="K58" s="19"/>
      <c r="L58" s="20"/>
    </row>
    <row r="59" spans="1:12" ht="6.75" customHeight="1">
      <c r="A59" s="10"/>
      <c r="B59" s="40"/>
      <c r="C59" s="48"/>
      <c r="D59" s="52"/>
      <c r="E59" s="52"/>
      <c r="F59" s="52"/>
      <c r="G59" s="52"/>
      <c r="H59" s="22"/>
      <c r="I59" s="22"/>
      <c r="J59" s="22"/>
      <c r="K59" s="22"/>
      <c r="L59" s="18"/>
    </row>
    <row r="60" spans="1:12" ht="31.5">
      <c r="A60" s="8" t="s">
        <v>6</v>
      </c>
      <c r="B60" s="7">
        <v>268943.63</v>
      </c>
      <c r="C60" s="7">
        <v>386341.2</v>
      </c>
      <c r="D60" s="7">
        <f>SUM(D62:D65)</f>
        <v>0</v>
      </c>
      <c r="E60" s="7">
        <f t="shared" ref="E60:G60" si="15">SUM(E62:E65)</f>
        <v>46771.9</v>
      </c>
      <c r="F60" s="7">
        <f t="shared" si="15"/>
        <v>48893.8</v>
      </c>
      <c r="G60" s="7">
        <f t="shared" si="15"/>
        <v>50582.100000000006</v>
      </c>
      <c r="H60" s="5">
        <f t="shared" ref="H60:I60" si="16">SUM(H62:H65)</f>
        <v>68332.3</v>
      </c>
      <c r="I60" s="5">
        <f t="shared" si="16"/>
        <v>85814.2</v>
      </c>
      <c r="J60" s="5">
        <f t="shared" ref="J60:K60" si="17">SUM(J62:J65)</f>
        <v>82502.799999999988</v>
      </c>
      <c r="K60" s="5">
        <f t="shared" si="17"/>
        <v>382897.1</v>
      </c>
      <c r="L60" s="5">
        <f>K60/C60*100</f>
        <v>99.108534114404563</v>
      </c>
    </row>
    <row r="61" spans="1:12" ht="15.75">
      <c r="A61" s="9" t="s">
        <v>0</v>
      </c>
      <c r="B61" s="7"/>
      <c r="C61" s="39"/>
      <c r="D61" s="31"/>
      <c r="E61" s="31"/>
      <c r="F61" s="31"/>
      <c r="G61" s="31"/>
      <c r="H61" s="17"/>
      <c r="I61" s="17"/>
      <c r="J61" s="17"/>
      <c r="K61" s="17"/>
      <c r="L61" s="16"/>
    </row>
    <row r="62" spans="1:12" ht="38.25">
      <c r="A62" s="2" t="s">
        <v>30</v>
      </c>
      <c r="B62" s="7"/>
      <c r="C62" s="39"/>
      <c r="D62" s="31">
        <v>0</v>
      </c>
      <c r="E62" s="31">
        <v>6797.5</v>
      </c>
      <c r="F62" s="31">
        <v>6424.1</v>
      </c>
      <c r="G62" s="31">
        <v>6996.8</v>
      </c>
      <c r="H62" s="17">
        <v>6878.6</v>
      </c>
      <c r="I62" s="17">
        <v>8344.5</v>
      </c>
      <c r="J62" s="17">
        <v>10179.299999999999</v>
      </c>
      <c r="K62" s="17">
        <f t="shared" ref="K62:K66" si="18">SUM(D62:J62)</f>
        <v>45620.800000000003</v>
      </c>
      <c r="L62" s="15"/>
    </row>
    <row r="63" spans="1:12" ht="25.5">
      <c r="A63" s="2" t="s">
        <v>31</v>
      </c>
      <c r="B63" s="7"/>
      <c r="C63" s="39"/>
      <c r="D63" s="31">
        <v>0</v>
      </c>
      <c r="E63" s="31">
        <v>26761.4</v>
      </c>
      <c r="F63" s="31">
        <v>29626.5</v>
      </c>
      <c r="G63" s="31">
        <v>30904.1</v>
      </c>
      <c r="H63" s="17">
        <v>46258.400000000001</v>
      </c>
      <c r="I63" s="17">
        <v>55582.9</v>
      </c>
      <c r="J63" s="17">
        <v>49256.4</v>
      </c>
      <c r="K63" s="17">
        <f t="shared" si="18"/>
        <v>238389.69999999998</v>
      </c>
      <c r="L63" s="15"/>
    </row>
    <row r="64" spans="1:12" ht="15.75">
      <c r="A64" s="2" t="s">
        <v>61</v>
      </c>
      <c r="B64" s="7"/>
      <c r="C64" s="39"/>
      <c r="D64" s="31">
        <v>0</v>
      </c>
      <c r="E64" s="31">
        <v>93.6</v>
      </c>
      <c r="F64" s="31">
        <v>44.5</v>
      </c>
      <c r="G64" s="31">
        <v>0</v>
      </c>
      <c r="H64" s="17">
        <v>0</v>
      </c>
      <c r="I64" s="17">
        <v>0</v>
      </c>
      <c r="J64" s="17">
        <v>0</v>
      </c>
      <c r="K64" s="17">
        <f t="shared" si="18"/>
        <v>138.1</v>
      </c>
      <c r="L64" s="15"/>
    </row>
    <row r="65" spans="1:12" ht="25.5">
      <c r="A65" s="2" t="s">
        <v>32</v>
      </c>
      <c r="B65" s="7"/>
      <c r="C65" s="39"/>
      <c r="D65" s="31">
        <v>0</v>
      </c>
      <c r="E65" s="31">
        <v>13119.4</v>
      </c>
      <c r="F65" s="31">
        <v>12798.7</v>
      </c>
      <c r="G65" s="31">
        <v>12681.2</v>
      </c>
      <c r="H65" s="17">
        <v>15195.3</v>
      </c>
      <c r="I65" s="17">
        <v>21886.799999999999</v>
      </c>
      <c r="J65" s="17">
        <v>23067.1</v>
      </c>
      <c r="K65" s="17">
        <f t="shared" si="18"/>
        <v>98748.5</v>
      </c>
      <c r="L65" s="15"/>
    </row>
    <row r="66" spans="1:12" ht="31.5">
      <c r="A66" s="12" t="s">
        <v>65</v>
      </c>
      <c r="B66" s="30">
        <v>2807.2</v>
      </c>
      <c r="C66" s="30">
        <v>12101.3</v>
      </c>
      <c r="D66" s="30">
        <v>0</v>
      </c>
      <c r="E66" s="30">
        <v>0</v>
      </c>
      <c r="F66" s="30">
        <v>0</v>
      </c>
      <c r="G66" s="30">
        <v>0</v>
      </c>
      <c r="H66" s="25">
        <v>2806.6</v>
      </c>
      <c r="I66" s="25">
        <v>4244.5</v>
      </c>
      <c r="J66" s="25">
        <v>4522.8999999999996</v>
      </c>
      <c r="K66" s="6">
        <f t="shared" si="18"/>
        <v>11574</v>
      </c>
      <c r="L66" s="5">
        <f>K66/C66*100</f>
        <v>95.642616908927153</v>
      </c>
    </row>
    <row r="67" spans="1:12" ht="15.75">
      <c r="A67" s="24" t="s">
        <v>9</v>
      </c>
      <c r="B67" s="38">
        <f t="shared" ref="B67:C67" si="19">B7+B16+B25+B35+B45+B47+B49+B56+B57+B60+B66</f>
        <v>2962643.6299999994</v>
      </c>
      <c r="C67" s="38">
        <f t="shared" si="19"/>
        <v>5930427.6599999992</v>
      </c>
      <c r="D67" s="38">
        <f>D7+D16+D25+D35+D45+D47+D49+D56+D57+D60+D66</f>
        <v>568782.20000000019</v>
      </c>
      <c r="E67" s="38">
        <f t="shared" ref="E67:G67" si="20">E7+E16+E25+E35+E45+E47+E49+E56+E57+E60+E66</f>
        <v>896472.5</v>
      </c>
      <c r="F67" s="38">
        <f t="shared" si="20"/>
        <v>780279.20000000007</v>
      </c>
      <c r="G67" s="38">
        <f t="shared" si="20"/>
        <v>652382.19999999984</v>
      </c>
      <c r="H67" s="6">
        <f>H7+H16+H34+H35+H45+H47+H49+H56+H58+H60+H66</f>
        <v>692303.20000000007</v>
      </c>
      <c r="I67" s="6">
        <f>I7+I16+I34+I35+I45+I47+I49+I56+I58+I60+I66</f>
        <v>909206.99999999988</v>
      </c>
      <c r="J67" s="6">
        <f>J7+J16+J34+J35+J45+J47+J49+J56+J58+J60+J66</f>
        <v>1041138.8000000002</v>
      </c>
      <c r="K67" s="6">
        <f>K7+K16+K34+K35+K45+K47+K49+K56+K58+K60+K66</f>
        <v>5280525.8999999985</v>
      </c>
      <c r="L67" s="5">
        <f>K67/C67*100</f>
        <v>89.041232820636068</v>
      </c>
    </row>
    <row r="68" spans="1:12" ht="15.75">
      <c r="A68" s="34" t="s">
        <v>62</v>
      </c>
      <c r="B68" s="35" t="s">
        <v>64</v>
      </c>
      <c r="C68" s="35" t="s">
        <v>64</v>
      </c>
      <c r="D68" s="35">
        <v>664581.5</v>
      </c>
      <c r="E68" s="35">
        <v>918611.2</v>
      </c>
      <c r="F68" s="35">
        <v>801611.3</v>
      </c>
      <c r="G68" s="35">
        <v>676063.5</v>
      </c>
      <c r="H68" s="35">
        <v>727442.8</v>
      </c>
      <c r="I68" s="35">
        <v>940927.3</v>
      </c>
      <c r="J68" s="35">
        <v>1071263.6000000001</v>
      </c>
      <c r="K68" s="35" t="s">
        <v>64</v>
      </c>
      <c r="L68" s="36" t="s">
        <v>64</v>
      </c>
    </row>
    <row r="69" spans="1:12" ht="15.75">
      <c r="A69" s="34" t="s">
        <v>63</v>
      </c>
      <c r="B69" s="35" t="s">
        <v>64</v>
      </c>
      <c r="C69" s="35" t="s">
        <v>64</v>
      </c>
      <c r="D69" s="37">
        <f>D67/D68*100</f>
        <v>85.585018541743963</v>
      </c>
      <c r="E69" s="37">
        <f t="shared" ref="E69:J69" si="21">E67/E68*100</f>
        <v>97.589981485094029</v>
      </c>
      <c r="F69" s="37">
        <f t="shared" si="21"/>
        <v>97.33884739399258</v>
      </c>
      <c r="G69" s="37">
        <f t="shared" si="21"/>
        <v>96.49717814968561</v>
      </c>
      <c r="H69" s="37">
        <f t="shared" si="21"/>
        <v>95.169434627712306</v>
      </c>
      <c r="I69" s="37">
        <f t="shared" si="21"/>
        <v>96.628825627654749</v>
      </c>
      <c r="J69" s="37">
        <f t="shared" si="21"/>
        <v>97.187919014517064</v>
      </c>
      <c r="K69" s="35" t="s">
        <v>64</v>
      </c>
      <c r="L69" s="36" t="s">
        <v>64</v>
      </c>
    </row>
  </sheetData>
  <mergeCells count="14">
    <mergeCell ref="D5:D6"/>
    <mergeCell ref="J1:L1"/>
    <mergeCell ref="A5:A6"/>
    <mergeCell ref="F5:F6"/>
    <mergeCell ref="G5:G6"/>
    <mergeCell ref="J5:J6"/>
    <mergeCell ref="L5:L6"/>
    <mergeCell ref="A3:L3"/>
    <mergeCell ref="H5:H6"/>
    <mergeCell ref="I5:I6"/>
    <mergeCell ref="E5:E6"/>
    <mergeCell ref="K5:K6"/>
    <mergeCell ref="C5:C6"/>
    <mergeCell ref="B5:B6"/>
  </mergeCells>
  <pageMargins left="0.9055118110236221" right="0.31496062992125984" top="0.35433070866141736" bottom="0.55118110236220474" header="0.31496062992125984" footer="0.31496062992125984"/>
  <pageSetup paperSize="9" scale="54" fitToHeight="2" orientation="landscape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2021-04-29T11:35:18Z</cp:lastPrinted>
  <dcterms:created xsi:type="dcterms:W3CDTF">2014-12-03T17:26:08Z</dcterms:created>
  <dcterms:modified xsi:type="dcterms:W3CDTF">2021-06-29T08:02:38Z</dcterms:modified>
</cp:coreProperties>
</file>