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йон" sheetId="1" r:id="rId1"/>
  </sheets>
  <definedNames>
    <definedName name="__bookmark_4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<sst xmlns="http://schemas.openxmlformats.org/spreadsheetml/2006/main" count="72" uniqueCount="72">
  <si>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</si>
  <si>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</si>
  <si>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</si>
  <si>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</si>
  <si>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</si>
  <si>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</si>
  <si>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</si>
  <si>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</si>
  <si>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</si>
  <si>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</si>
  <si>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</si>
  <si>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</si>
  <si>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</si>
  <si>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</si>
  <si>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</si>
  <si>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</si>
  <si>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</si>
  <si>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</si>
  <si>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</si>
  <si>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</si>
  <si>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</si>
  <si>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</si>
  <si>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</si>
  <si>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</si>
  <si>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</si>
  <si>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</si>
  <si>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</si>
  <si>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</si>
  <si>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</si>
  <si>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</si>
  <si>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</si>
  <si>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</si>
  <si>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</si>
  <si>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</si>
  <si>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</si>
  <si>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</si>
  <si>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</si>
  <si>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</si>
  <si>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</si>
  <si>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</si>
  <si>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</si>
  <si>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</si>
  <si>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</si>
  <si>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</si>
  <si>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</si>
  <si>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</si>
  <si>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</si>
  <si>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</si>
  <si>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</si>
  <si>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</si>
  <si>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</si>
  <si>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</si>
  <si>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</si>
  <si>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</si>
  <si>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</si>
  <si>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</si>
  <si>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</si>
  <si>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</si>
  <si>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</si>
  <si>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</si>
  <si>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</si>
  <si>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</si>
  <si>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</si>
  <si>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</si>
  <si>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</si>
  <si>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Исполнено на 01.04.2022</t>
  </si>
  <si>
    <t>Аналитические данные о расходах  бюджета района по разделам и подразделам классификации расходов за 1 квартал 2023 года в сравнении с 1 кварталом 2022 года</t>
  </si>
  <si>
    <t>Первоначально утвержденные бюджетные назначения на 2023 год</t>
  </si>
  <si>
    <t>Уточненные бюджетные назначения на 2023 год</t>
  </si>
  <si>
    <t>Исполнено на 01.04.2023</t>
  </si>
  <si>
    <t>% исполнения на 01.04.2023</t>
  </si>
  <si>
    <t>Отношение исполнения на 01.04.2023 к 01.04.2022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</si>
</sst>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72" fontId="6" fillId="0" borderId="14" xfId="0" applyNumberFormat="1" applyFont="1" applyBorder="1" applyAlignment="1">
      <alignment horizontal="center" vertical="center" wrapText="1"/>
    </xf>
    <xf numFmtId="174" fontId="7" fillId="0" borderId="14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vertical="center" wrapText="1"/>
    </xf>
    <xf numFmtId="174" fontId="4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left" vertical="top" wrapText="1"/>
    </xf>
    <xf numFmtId="173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30" t="s">
        <v>66</v>
      </c>
      <c r="B1" s="30"/>
      <c r="C1" s="30"/>
      <c r="D1" s="30"/>
      <c r="E1" s="30"/>
      <c r="F1" s="30"/>
      <c r="G1" s="30"/>
    </row>
    <row r="2" spans="1:7" ht="12.75">
      <c r="A2" s="3"/>
      <c r="B2" s="24"/>
      <c r="C2" s="4"/>
      <c r="D2" s="4"/>
      <c r="E2" s="5"/>
      <c r="F2" s="4"/>
      <c r="G2" s="5" t="s">
        <v>61</v>
      </c>
    </row>
    <row r="3" spans="1:7" ht="53.25" customHeight="1">
      <c r="A3" s="6" t="s">
        <v>0</v>
      </c>
      <c r="B3" s="25" t="s">
        <v>67</v>
      </c>
      <c r="C3" s="25" t="s">
        <v>68</v>
      </c>
      <c r="D3" s="25" t="s">
        <v>69</v>
      </c>
      <c r="E3" s="26" t="s">
        <v>70</v>
      </c>
      <c r="F3" s="27" t="s">
        <v>65</v>
      </c>
      <c r="G3" s="26" t="s">
        <v>71</v>
      </c>
    </row>
    <row r="4" spans="1:7" ht="13.5" thickBot="1">
      <c r="A4" s="7" t="s">
        <v>1</v>
      </c>
      <c r="B4" s="7">
        <v>2</v>
      </c>
      <c r="C4" s="7">
        <v>3</v>
      </c>
      <c r="D4" s="7">
        <v>4</v>
      </c>
      <c r="E4" s="8">
        <v>5</v>
      </c>
      <c r="F4" s="7">
        <v>6</v>
      </c>
      <c r="G4" s="8">
        <v>7</v>
      </c>
    </row>
    <row r="5" spans="1:7" s="12" customFormat="1" ht="22.5">
      <c r="A5" s="9" t="s">
        <v>2</v>
      </c>
      <c r="B5" s="10">
        <f>B6+B14+B18+B25+B30+B33+B40+B43+B52+B57+B62</f>
        <v>1542391.2</v>
      </c>
      <c r="C5" s="10">
        <f>C6+C14+C18+C25+C30+C33+C40+C43+C52+C57+C62</f>
        <v>1542391.2</v>
      </c>
      <c r="D5" s="10">
        <f>D6+D14+D18+D25+D30+D33+D40+D43+D52+D57+D62-0.1</f>
        <v>223901.69999999998</v>
      </c>
      <c r="E5" s="11">
        <f aca="true" t="shared" si="0" ref="E5:E24">D5/C5</f>
        <v>0.14516531214649045</v>
      </c>
      <c r="F5" s="10">
        <f>F6+F14+F18+F25+F30+F33+F40+F43+F52+F57+F62</f>
        <v>192861.19999999998</v>
      </c>
      <c r="G5" s="11">
        <f>D5/F5</f>
        <v>1.1609473548852751</v>
      </c>
    </row>
    <row r="6" spans="1:7" s="12" customFormat="1" ht="12.75">
      <c r="A6" s="13" t="s">
        <v>3</v>
      </c>
      <c r="B6" s="10">
        <f>SUM(B7:B13)</f>
        <v>99225.40000000001</v>
      </c>
      <c r="C6" s="10">
        <f>SUM(C7:C13)</f>
        <v>99225.40000000001</v>
      </c>
      <c r="D6" s="10">
        <f>SUM(D7:D13)</f>
        <v>16888.5</v>
      </c>
      <c r="E6" s="11">
        <f t="shared" si="0"/>
        <v>0.17020339550155503</v>
      </c>
      <c r="F6" s="10">
        <f>SUM(F7:F13)</f>
        <v>14539.600000000002</v>
      </c>
      <c r="G6" s="11">
        <f>D6/F6</f>
        <v>1.1615518996396048</v>
      </c>
    </row>
    <row r="7" spans="1:7" ht="36" customHeight="1">
      <c r="A7" s="14" t="s">
        <v>62</v>
      </c>
      <c r="B7" s="28">
        <v>2227.3</v>
      </c>
      <c r="C7" s="28">
        <v>2227.3</v>
      </c>
      <c r="D7" s="28">
        <v>504.6</v>
      </c>
      <c r="E7" s="16">
        <f t="shared" si="0"/>
        <v>0.2265523279306784</v>
      </c>
      <c r="F7" s="28">
        <v>367.1</v>
      </c>
      <c r="G7" s="16">
        <f>D7/F7</f>
        <v>1.3745573413238898</v>
      </c>
    </row>
    <row r="8" spans="1:7" ht="39" customHeight="1">
      <c r="A8" s="14" t="s">
        <v>4</v>
      </c>
      <c r="B8" s="28">
        <v>2960.9</v>
      </c>
      <c r="C8" s="28">
        <v>2960.9</v>
      </c>
      <c r="D8" s="28">
        <v>1096.5</v>
      </c>
      <c r="E8" s="16">
        <f t="shared" si="0"/>
        <v>0.37032658988820966</v>
      </c>
      <c r="F8" s="28">
        <v>365</v>
      </c>
      <c r="G8" s="16">
        <f>D8/F8</f>
        <v>3.004109589041096</v>
      </c>
    </row>
    <row r="9" spans="1:7" ht="52.5" customHeight="1">
      <c r="A9" s="14" t="s">
        <v>5</v>
      </c>
      <c r="B9" s="28">
        <v>38659.9</v>
      </c>
      <c r="C9" s="28">
        <v>38659.9</v>
      </c>
      <c r="D9" s="28">
        <v>6946.1</v>
      </c>
      <c r="E9" s="16">
        <f t="shared" si="0"/>
        <v>0.17967195983435033</v>
      </c>
      <c r="F9" s="28">
        <v>6779.7</v>
      </c>
      <c r="G9" s="16">
        <f>D9/F9</f>
        <v>1.0245438588728115</v>
      </c>
    </row>
    <row r="10" spans="1:7" ht="20.25" customHeight="1">
      <c r="A10" s="17" t="s">
        <v>6</v>
      </c>
      <c r="B10" s="28">
        <v>0.9</v>
      </c>
      <c r="C10" s="28">
        <v>0.9</v>
      </c>
      <c r="D10" s="28">
        <v>0</v>
      </c>
      <c r="E10" s="16">
        <f t="shared" si="0"/>
        <v>0</v>
      </c>
      <c r="F10" s="28">
        <v>11.6</v>
      </c>
      <c r="G10" s="16">
        <v>0</v>
      </c>
    </row>
    <row r="11" spans="1:7" ht="39.75" customHeight="1">
      <c r="A11" s="14" t="s">
        <v>7</v>
      </c>
      <c r="B11" s="28">
        <v>8747.9</v>
      </c>
      <c r="C11" s="28">
        <v>8747.9</v>
      </c>
      <c r="D11" s="28">
        <v>2008.6</v>
      </c>
      <c r="E11" s="16">
        <f t="shared" si="0"/>
        <v>0.2296093919683581</v>
      </c>
      <c r="F11" s="28">
        <v>1329.9</v>
      </c>
      <c r="G11" s="16">
        <f>D11/F11</f>
        <v>1.5103391232423489</v>
      </c>
    </row>
    <row r="12" spans="1:7" ht="12.75">
      <c r="A12" s="14" t="s">
        <v>8</v>
      </c>
      <c r="B12" s="28">
        <v>9500</v>
      </c>
      <c r="C12" s="28">
        <v>9500</v>
      </c>
      <c r="D12" s="28">
        <v>0</v>
      </c>
      <c r="E12" s="16">
        <f t="shared" si="0"/>
        <v>0</v>
      </c>
      <c r="F12" s="28">
        <v>0</v>
      </c>
      <c r="G12" s="16">
        <v>0</v>
      </c>
    </row>
    <row r="13" spans="1:7" ht="12.75">
      <c r="A13" s="14" t="s">
        <v>9</v>
      </c>
      <c r="B13" s="28">
        <v>37128.5</v>
      </c>
      <c r="C13" s="28">
        <v>37128.5</v>
      </c>
      <c r="D13" s="28">
        <v>6332.7</v>
      </c>
      <c r="E13" s="16">
        <f t="shared" si="0"/>
        <v>0.17056169788706788</v>
      </c>
      <c r="F13" s="28">
        <v>5686.3</v>
      </c>
      <c r="G13" s="16">
        <f aca="true" t="shared" si="1" ref="G13:G22">D13/F13</f>
        <v>1.1136767317939609</v>
      </c>
    </row>
    <row r="14" spans="1:7" s="12" customFormat="1" ht="22.5">
      <c r="A14" s="13" t="s">
        <v>10</v>
      </c>
      <c r="B14" s="10">
        <f>SUM(B15:B17)</f>
        <v>5935.8</v>
      </c>
      <c r="C14" s="10">
        <f>SUM(C15:C17)</f>
        <v>5935.8</v>
      </c>
      <c r="D14" s="10">
        <f>SUM(D15:D17)</f>
        <v>816.7</v>
      </c>
      <c r="E14" s="11">
        <f t="shared" si="0"/>
        <v>0.13758886754944574</v>
      </c>
      <c r="F14" s="10">
        <f>SUM(F15:F17)</f>
        <v>599.7</v>
      </c>
      <c r="G14" s="11">
        <f t="shared" si="1"/>
        <v>1.3618475904618976</v>
      </c>
    </row>
    <row r="15" spans="1:7" ht="39" customHeight="1">
      <c r="A15" s="14" t="s">
        <v>63</v>
      </c>
      <c r="B15" s="28">
        <v>3625.5</v>
      </c>
      <c r="C15" s="28">
        <v>3625.5</v>
      </c>
      <c r="D15" s="28">
        <v>760.7</v>
      </c>
      <c r="E15" s="16">
        <v>0</v>
      </c>
      <c r="F15" s="28">
        <v>580.7</v>
      </c>
      <c r="G15" s="11">
        <f t="shared" si="1"/>
        <v>1.3099707249870844</v>
      </c>
    </row>
    <row r="16" spans="1:7" ht="12.75" hidden="1">
      <c r="A16" s="14" t="s">
        <v>11</v>
      </c>
      <c r="B16" s="28"/>
      <c r="C16" s="28"/>
      <c r="D16" s="28"/>
      <c r="E16" s="16" t="e">
        <f t="shared" si="0"/>
        <v>#DIV/0!</v>
      </c>
      <c r="F16" s="28"/>
      <c r="G16" s="11" t="e">
        <f t="shared" si="1"/>
        <v>#DIV/0!</v>
      </c>
    </row>
    <row r="17" spans="1:7" ht="25.5" customHeight="1">
      <c r="A17" s="14" t="s">
        <v>12</v>
      </c>
      <c r="B17" s="28">
        <v>2310.3</v>
      </c>
      <c r="C17" s="28">
        <v>2310.3</v>
      </c>
      <c r="D17" s="28">
        <v>56</v>
      </c>
      <c r="E17" s="16">
        <f t="shared" si="0"/>
        <v>0.02423927628446522</v>
      </c>
      <c r="F17" s="28">
        <v>19</v>
      </c>
      <c r="G17" s="11">
        <v>0</v>
      </c>
    </row>
    <row r="18" spans="1:7" s="12" customFormat="1" ht="12.75">
      <c r="A18" s="13" t="s">
        <v>13</v>
      </c>
      <c r="B18" s="10">
        <f>SUM(B19:B24)</f>
        <v>59309.2</v>
      </c>
      <c r="C18" s="10">
        <f>SUM(C19:C24)</f>
        <v>59309.2</v>
      </c>
      <c r="D18" s="10">
        <f>SUM(D19:D24)</f>
        <v>16878.7</v>
      </c>
      <c r="E18" s="11">
        <f t="shared" si="0"/>
        <v>0.2845882257727301</v>
      </c>
      <c r="F18" s="10">
        <f>SUM(F19:F24)</f>
        <v>7426.599999999999</v>
      </c>
      <c r="G18" s="11">
        <f t="shared" si="1"/>
        <v>2.2727358414348426</v>
      </c>
    </row>
    <row r="19" spans="1:7" ht="12.75" hidden="1">
      <c r="A19" s="14" t="s">
        <v>14</v>
      </c>
      <c r="B19" s="28"/>
      <c r="C19" s="28"/>
      <c r="D19" s="28"/>
      <c r="E19" s="11" t="e">
        <f t="shared" si="0"/>
        <v>#DIV/0!</v>
      </c>
      <c r="F19" s="28"/>
      <c r="G19" s="11" t="e">
        <f t="shared" si="1"/>
        <v>#DIV/0!</v>
      </c>
    </row>
    <row r="20" spans="1:7" ht="12.75" hidden="1">
      <c r="A20" s="14" t="s">
        <v>15</v>
      </c>
      <c r="B20" s="28"/>
      <c r="C20" s="28"/>
      <c r="D20" s="28"/>
      <c r="E20" s="11" t="e">
        <f t="shared" si="0"/>
        <v>#DIV/0!</v>
      </c>
      <c r="F20" s="28"/>
      <c r="G20" s="11" t="e">
        <f t="shared" si="1"/>
        <v>#DIV/0!</v>
      </c>
    </row>
    <row r="21" spans="1:7" ht="12.75">
      <c r="A21" s="14" t="s">
        <v>16</v>
      </c>
      <c r="B21" s="28">
        <v>1250</v>
      </c>
      <c r="C21" s="28">
        <v>1250</v>
      </c>
      <c r="D21" s="28">
        <v>0</v>
      </c>
      <c r="E21" s="11">
        <f t="shared" si="0"/>
        <v>0</v>
      </c>
      <c r="F21" s="28">
        <v>0</v>
      </c>
      <c r="G21" s="16">
        <v>0</v>
      </c>
    </row>
    <row r="22" spans="1:7" ht="12.75">
      <c r="A22" s="14" t="s">
        <v>17</v>
      </c>
      <c r="B22" s="28">
        <v>4116.5</v>
      </c>
      <c r="C22" s="28">
        <v>4116.5</v>
      </c>
      <c r="D22" s="28">
        <v>688.9</v>
      </c>
      <c r="E22" s="16">
        <f t="shared" si="0"/>
        <v>0.167350904894935</v>
      </c>
      <c r="F22" s="28">
        <v>937.4</v>
      </c>
      <c r="G22" s="16">
        <f t="shared" si="1"/>
        <v>0.7349050565393642</v>
      </c>
    </row>
    <row r="23" spans="1:7" ht="12.75">
      <c r="A23" s="14" t="s">
        <v>18</v>
      </c>
      <c r="B23" s="28">
        <v>44203.6</v>
      </c>
      <c r="C23" s="28">
        <v>44203.6</v>
      </c>
      <c r="D23" s="28">
        <v>15961.3</v>
      </c>
      <c r="E23" s="16">
        <f t="shared" si="0"/>
        <v>0.3610859748979721</v>
      </c>
      <c r="F23" s="28">
        <v>6309.7</v>
      </c>
      <c r="G23" s="16">
        <f>D23/F23</f>
        <v>2.5296448325593928</v>
      </c>
    </row>
    <row r="24" spans="1:7" ht="12.75">
      <c r="A24" s="14" t="s">
        <v>19</v>
      </c>
      <c r="B24" s="28">
        <v>9739.1</v>
      </c>
      <c r="C24" s="28">
        <v>9739.1</v>
      </c>
      <c r="D24" s="28">
        <v>228.5</v>
      </c>
      <c r="E24" s="16">
        <f t="shared" si="0"/>
        <v>0.023462126890575103</v>
      </c>
      <c r="F24" s="28">
        <v>179.5</v>
      </c>
      <c r="G24" s="16">
        <f>D24/F24</f>
        <v>1.2729805013927578</v>
      </c>
    </row>
    <row r="25" spans="1:7" s="12" customFormat="1" ht="12.75">
      <c r="A25" s="13" t="s">
        <v>20</v>
      </c>
      <c r="B25" s="10">
        <f>SUM(B26:B29)</f>
        <v>351999.2</v>
      </c>
      <c r="C25" s="10">
        <f>SUM(C26:C29)</f>
        <v>351999.2</v>
      </c>
      <c r="D25" s="10">
        <f>SUM(D26:D29)</f>
        <v>15430.1</v>
      </c>
      <c r="E25" s="11">
        <f aca="true" t="shared" si="2" ref="E25:E65">D25/C25</f>
        <v>0.043835610990024976</v>
      </c>
      <c r="F25" s="10">
        <f>SUM(F26:F29)</f>
        <v>4978.5</v>
      </c>
      <c r="G25" s="11">
        <f>D25/F25</f>
        <v>3.0993471929295975</v>
      </c>
    </row>
    <row r="26" spans="1:7" ht="12.75">
      <c r="A26" s="14" t="s">
        <v>21</v>
      </c>
      <c r="B26" s="28">
        <v>309333.7</v>
      </c>
      <c r="C26" s="28">
        <v>309333.7</v>
      </c>
      <c r="D26" s="28">
        <v>11782.6</v>
      </c>
      <c r="E26" s="16">
        <f t="shared" si="2"/>
        <v>0.03809025657404932</v>
      </c>
      <c r="F26" s="28">
        <v>967.1</v>
      </c>
      <c r="G26" s="16">
        <f>D26/F26</f>
        <v>12.183435011891222</v>
      </c>
    </row>
    <row r="27" spans="1:7" ht="12.75">
      <c r="A27" s="14" t="s">
        <v>22</v>
      </c>
      <c r="B27" s="28">
        <v>21805.2</v>
      </c>
      <c r="C27" s="28">
        <v>21805.2</v>
      </c>
      <c r="D27" s="28">
        <v>2722</v>
      </c>
      <c r="E27" s="16">
        <f t="shared" si="2"/>
        <v>0.12483260873553097</v>
      </c>
      <c r="F27" s="28">
        <v>3121.7</v>
      </c>
      <c r="G27" s="16">
        <f>D27/F27</f>
        <v>0.8719607905948682</v>
      </c>
    </row>
    <row r="28" spans="1:7" ht="12.75">
      <c r="A28" s="14" t="s">
        <v>23</v>
      </c>
      <c r="B28" s="28">
        <v>15702.5</v>
      </c>
      <c r="C28" s="28">
        <v>15702.5</v>
      </c>
      <c r="D28" s="28">
        <v>0</v>
      </c>
      <c r="E28" s="11">
        <f t="shared" si="2"/>
        <v>0</v>
      </c>
      <c r="F28" s="28">
        <v>0</v>
      </c>
      <c r="G28" s="16">
        <v>0</v>
      </c>
    </row>
    <row r="29" spans="1:7" ht="22.5">
      <c r="A29" s="14" t="s">
        <v>24</v>
      </c>
      <c r="B29" s="28">
        <v>5157.8</v>
      </c>
      <c r="C29" s="28">
        <v>5157.8</v>
      </c>
      <c r="D29" s="28">
        <v>925.5</v>
      </c>
      <c r="E29" s="11">
        <f t="shared" si="2"/>
        <v>0.1794369692504556</v>
      </c>
      <c r="F29" s="28">
        <v>889.7</v>
      </c>
      <c r="G29" s="11">
        <f>D29/F29</f>
        <v>1.0402382825671574</v>
      </c>
    </row>
    <row r="30" spans="1:7" s="12" customFormat="1" ht="12.75">
      <c r="A30" s="13" t="s">
        <v>25</v>
      </c>
      <c r="B30" s="10">
        <f>SUM(B31:B32)</f>
        <v>7301.700000000001</v>
      </c>
      <c r="C30" s="10">
        <f>SUM(C31:C32)</f>
        <v>7301.700000000001</v>
      </c>
      <c r="D30" s="10">
        <f>SUM(D32)</f>
        <v>0</v>
      </c>
      <c r="E30" s="11">
        <f t="shared" si="2"/>
        <v>0</v>
      </c>
      <c r="F30" s="10">
        <f>SUM(F32)</f>
        <v>0</v>
      </c>
      <c r="G30" s="11">
        <v>0</v>
      </c>
    </row>
    <row r="31" spans="1:7" s="12" customFormat="1" ht="22.5" customHeight="1">
      <c r="A31" s="14" t="s">
        <v>64</v>
      </c>
      <c r="B31" s="28">
        <v>2061.9</v>
      </c>
      <c r="C31" s="28">
        <v>2061.9</v>
      </c>
      <c r="D31" s="28">
        <v>0</v>
      </c>
      <c r="E31" s="16">
        <f t="shared" si="2"/>
        <v>0</v>
      </c>
      <c r="F31" s="28">
        <v>0</v>
      </c>
      <c r="G31" s="11">
        <v>0</v>
      </c>
    </row>
    <row r="32" spans="1:7" ht="22.5">
      <c r="A32" s="14" t="s">
        <v>26</v>
      </c>
      <c r="B32" s="28">
        <v>5239.8</v>
      </c>
      <c r="C32" s="28">
        <v>5239.8</v>
      </c>
      <c r="D32" s="28">
        <v>0</v>
      </c>
      <c r="E32" s="16">
        <f t="shared" si="2"/>
        <v>0</v>
      </c>
      <c r="F32" s="28">
        <v>0</v>
      </c>
      <c r="G32" s="11">
        <v>0</v>
      </c>
    </row>
    <row r="33" spans="1:7" s="12" customFormat="1" ht="12.75">
      <c r="A33" s="13" t="s">
        <v>27</v>
      </c>
      <c r="B33" s="10">
        <f>SUM(B34:B39)</f>
        <v>755186.2</v>
      </c>
      <c r="C33" s="10">
        <f>SUM(C34:C39)</f>
        <v>755186.2</v>
      </c>
      <c r="D33" s="10">
        <f>SUM(D34:D39)-0.2</f>
        <v>138448.1</v>
      </c>
      <c r="E33" s="11">
        <f t="shared" si="2"/>
        <v>0.18332975364221435</v>
      </c>
      <c r="F33" s="10">
        <f>SUM(F34:F39)</f>
        <v>126638</v>
      </c>
      <c r="G33" s="11">
        <f>D33/F33</f>
        <v>1.0932587375037508</v>
      </c>
    </row>
    <row r="34" spans="1:7" ht="12.75">
      <c r="A34" s="14" t="s">
        <v>28</v>
      </c>
      <c r="B34" s="28">
        <v>154214.1</v>
      </c>
      <c r="C34" s="28">
        <v>154214.1</v>
      </c>
      <c r="D34" s="28">
        <v>31403.4</v>
      </c>
      <c r="E34" s="16">
        <f t="shared" si="2"/>
        <v>0.20363507617007784</v>
      </c>
      <c r="F34" s="28">
        <v>30258.8</v>
      </c>
      <c r="G34" s="16">
        <f>D34/F34</f>
        <v>1.0378270123071636</v>
      </c>
    </row>
    <row r="35" spans="1:7" ht="12.75">
      <c r="A35" s="14" t="s">
        <v>29</v>
      </c>
      <c r="B35" s="28">
        <v>476624.4</v>
      </c>
      <c r="C35" s="28">
        <v>476624.4</v>
      </c>
      <c r="D35" s="28">
        <v>78855.8</v>
      </c>
      <c r="E35" s="16">
        <f t="shared" si="2"/>
        <v>0.1654464186055099</v>
      </c>
      <c r="F35" s="28">
        <v>72316.8</v>
      </c>
      <c r="G35" s="16">
        <f>D35/F35</f>
        <v>1.0904215894508607</v>
      </c>
    </row>
    <row r="36" spans="1:7" ht="12.75">
      <c r="A36" s="14" t="s">
        <v>30</v>
      </c>
      <c r="B36" s="28">
        <v>51262.2</v>
      </c>
      <c r="C36" s="28">
        <v>51262.2</v>
      </c>
      <c r="D36" s="28">
        <v>11055.5</v>
      </c>
      <c r="E36" s="16">
        <f t="shared" si="2"/>
        <v>0.21566573420571103</v>
      </c>
      <c r="F36" s="28">
        <v>8766</v>
      </c>
      <c r="G36" s="16">
        <f>D36/F36</f>
        <v>1.2611795573807894</v>
      </c>
    </row>
    <row r="37" spans="1:7" ht="22.5" hidden="1">
      <c r="A37" s="14" t="s">
        <v>31</v>
      </c>
      <c r="B37" s="28"/>
      <c r="C37" s="28"/>
      <c r="D37" s="28"/>
      <c r="E37" s="16" t="e">
        <f t="shared" si="2"/>
        <v>#DIV/0!</v>
      </c>
      <c r="F37" s="28"/>
      <c r="G37" s="16" t="e">
        <f aca="true" t="shared" si="3" ref="G37:G49">D37/F37</f>
        <v>#DIV/0!</v>
      </c>
    </row>
    <row r="38" spans="1:7" ht="12.75">
      <c r="A38" s="14" t="s">
        <v>32</v>
      </c>
      <c r="B38" s="28">
        <v>4179.7</v>
      </c>
      <c r="C38" s="28">
        <v>4179.7</v>
      </c>
      <c r="D38" s="28">
        <v>482.5</v>
      </c>
      <c r="E38" s="16">
        <f t="shared" si="2"/>
        <v>0.1154389070985956</v>
      </c>
      <c r="F38" s="28">
        <v>426.2</v>
      </c>
      <c r="G38" s="16">
        <f t="shared" si="3"/>
        <v>1.132097606757391</v>
      </c>
    </row>
    <row r="39" spans="1:7" ht="12.75">
      <c r="A39" s="14" t="s">
        <v>33</v>
      </c>
      <c r="B39" s="28">
        <v>68905.8</v>
      </c>
      <c r="C39" s="28">
        <v>68905.8</v>
      </c>
      <c r="D39" s="28">
        <v>16651.1</v>
      </c>
      <c r="E39" s="16">
        <f t="shared" si="2"/>
        <v>0.24165019490376713</v>
      </c>
      <c r="F39" s="28">
        <v>14870.2</v>
      </c>
      <c r="G39" s="16">
        <f t="shared" si="3"/>
        <v>1.1197630159648153</v>
      </c>
    </row>
    <row r="40" spans="1:7" s="12" customFormat="1" ht="12.75">
      <c r="A40" s="13" t="s">
        <v>34</v>
      </c>
      <c r="B40" s="10">
        <f>SUM(B41:B42)</f>
        <v>111523.40000000001</v>
      </c>
      <c r="C40" s="10">
        <f>SUM(C41:C42)</f>
        <v>111523.40000000001</v>
      </c>
      <c r="D40" s="10">
        <f>SUM(D41:D42)-0.1</f>
        <v>14524.3</v>
      </c>
      <c r="E40" s="11">
        <f t="shared" si="2"/>
        <v>0.13023544834536965</v>
      </c>
      <c r="F40" s="10">
        <f>SUM(F41:F42)</f>
        <v>20345.8</v>
      </c>
      <c r="G40" s="11">
        <f t="shared" si="3"/>
        <v>0.7138721505175515</v>
      </c>
    </row>
    <row r="41" spans="1:7" ht="12.75">
      <c r="A41" s="14" t="s">
        <v>35</v>
      </c>
      <c r="B41" s="28">
        <v>100468.6</v>
      </c>
      <c r="C41" s="28">
        <v>100468.6</v>
      </c>
      <c r="D41" s="28">
        <v>12607.9</v>
      </c>
      <c r="E41" s="16">
        <f t="shared" si="2"/>
        <v>0.12549094941105976</v>
      </c>
      <c r="F41" s="28">
        <v>18444.2</v>
      </c>
      <c r="G41" s="16">
        <f t="shared" si="3"/>
        <v>0.6835699027336506</v>
      </c>
    </row>
    <row r="42" spans="1:7" ht="12.75">
      <c r="A42" s="14" t="s">
        <v>36</v>
      </c>
      <c r="B42" s="28">
        <v>11054.8</v>
      </c>
      <c r="C42" s="28">
        <v>11054.8</v>
      </c>
      <c r="D42" s="28">
        <v>1916.5</v>
      </c>
      <c r="E42" s="16">
        <f t="shared" si="2"/>
        <v>0.1733636067590549</v>
      </c>
      <c r="F42" s="28">
        <v>1901.6</v>
      </c>
      <c r="G42" s="16">
        <f t="shared" si="3"/>
        <v>1.007835506941523</v>
      </c>
    </row>
    <row r="43" spans="1:7" s="12" customFormat="1" ht="12.75">
      <c r="A43" s="13" t="s">
        <v>37</v>
      </c>
      <c r="B43" s="10">
        <f>B50+B51</f>
        <v>940.3</v>
      </c>
      <c r="C43" s="10">
        <f>C50+C51</f>
        <v>940.3</v>
      </c>
      <c r="D43" s="10">
        <f>D50+D51</f>
        <v>0</v>
      </c>
      <c r="E43" s="16">
        <f t="shared" si="2"/>
        <v>0</v>
      </c>
      <c r="F43" s="10">
        <f>F50+F51</f>
        <v>0</v>
      </c>
      <c r="G43" s="11">
        <v>0</v>
      </c>
    </row>
    <row r="44" spans="1:7" ht="12.75" hidden="1">
      <c r="A44" s="14" t="s">
        <v>38</v>
      </c>
      <c r="B44" s="28"/>
      <c r="C44" s="28"/>
      <c r="D44" s="28"/>
      <c r="E44" s="16" t="e">
        <f t="shared" si="2"/>
        <v>#DIV/0!</v>
      </c>
      <c r="F44" s="28"/>
      <c r="G44" s="11" t="e">
        <f t="shared" si="3"/>
        <v>#DIV/0!</v>
      </c>
    </row>
    <row r="45" spans="1:7" ht="12.75" hidden="1">
      <c r="A45" s="14" t="s">
        <v>39</v>
      </c>
      <c r="B45" s="28"/>
      <c r="C45" s="28"/>
      <c r="D45" s="28"/>
      <c r="E45" s="16" t="e">
        <f t="shared" si="2"/>
        <v>#DIV/0!</v>
      </c>
      <c r="F45" s="28"/>
      <c r="G45" s="11" t="e">
        <f t="shared" si="3"/>
        <v>#DIV/0!</v>
      </c>
    </row>
    <row r="46" spans="1:7" ht="22.5" hidden="1">
      <c r="A46" s="14" t="s">
        <v>40</v>
      </c>
      <c r="B46" s="28"/>
      <c r="C46" s="28"/>
      <c r="D46" s="28"/>
      <c r="E46" s="16" t="e">
        <f t="shared" si="2"/>
        <v>#DIV/0!</v>
      </c>
      <c r="F46" s="28"/>
      <c r="G46" s="11" t="e">
        <f t="shared" si="3"/>
        <v>#DIV/0!</v>
      </c>
    </row>
    <row r="47" spans="1:7" ht="12.75" hidden="1">
      <c r="A47" s="14" t="s">
        <v>41</v>
      </c>
      <c r="B47" s="28"/>
      <c r="C47" s="28"/>
      <c r="D47" s="28"/>
      <c r="E47" s="16" t="e">
        <f t="shared" si="2"/>
        <v>#DIV/0!</v>
      </c>
      <c r="F47" s="28"/>
      <c r="G47" s="11" t="e">
        <f t="shared" si="3"/>
        <v>#DIV/0!</v>
      </c>
    </row>
    <row r="48" spans="1:7" ht="12.75" hidden="1">
      <c r="A48" s="14" t="s">
        <v>42</v>
      </c>
      <c r="B48" s="28"/>
      <c r="C48" s="28"/>
      <c r="D48" s="28"/>
      <c r="E48" s="16" t="e">
        <f t="shared" si="2"/>
        <v>#DIV/0!</v>
      </c>
      <c r="F48" s="28"/>
      <c r="G48" s="11" t="e">
        <f t="shared" si="3"/>
        <v>#DIV/0!</v>
      </c>
    </row>
    <row r="49" spans="1:7" ht="22.5" hidden="1">
      <c r="A49" s="14" t="s">
        <v>43</v>
      </c>
      <c r="B49" s="28"/>
      <c r="C49" s="28"/>
      <c r="D49" s="28"/>
      <c r="E49" s="16" t="e">
        <f t="shared" si="2"/>
        <v>#DIV/0!</v>
      </c>
      <c r="F49" s="28"/>
      <c r="G49" s="11" t="e">
        <f t="shared" si="3"/>
        <v>#DIV/0!</v>
      </c>
    </row>
    <row r="50" spans="1:7" ht="12.75">
      <c r="A50" s="14" t="s">
        <v>44</v>
      </c>
      <c r="B50" s="28">
        <v>110.3</v>
      </c>
      <c r="C50" s="28">
        <v>110.3</v>
      </c>
      <c r="D50" s="28">
        <v>0</v>
      </c>
      <c r="E50" s="16">
        <f t="shared" si="2"/>
        <v>0</v>
      </c>
      <c r="F50" s="28">
        <v>0</v>
      </c>
      <c r="G50" s="16">
        <v>0</v>
      </c>
    </row>
    <row r="51" spans="1:7" ht="12.75">
      <c r="A51" s="14" t="s">
        <v>45</v>
      </c>
      <c r="B51" s="28">
        <v>830</v>
      </c>
      <c r="C51" s="28">
        <v>830</v>
      </c>
      <c r="D51" s="28">
        <v>0</v>
      </c>
      <c r="E51" s="16">
        <f t="shared" si="2"/>
        <v>0</v>
      </c>
      <c r="F51" s="28">
        <v>0</v>
      </c>
      <c r="G51" s="16">
        <v>0</v>
      </c>
    </row>
    <row r="52" spans="1:7" s="12" customFormat="1" ht="12.75">
      <c r="A52" s="13" t="s">
        <v>46</v>
      </c>
      <c r="B52" s="10">
        <f>SUM(B53:B56)</f>
        <v>8467.8</v>
      </c>
      <c r="C52" s="10">
        <f>SUM(C53:C56)</f>
        <v>8467.8</v>
      </c>
      <c r="D52" s="10">
        <f>SUM(D53:D56)</f>
        <v>1429.1</v>
      </c>
      <c r="E52" s="11">
        <f t="shared" si="2"/>
        <v>0.1687687474904934</v>
      </c>
      <c r="F52" s="10">
        <f>SUM(F53:F56)</f>
        <v>1432.2</v>
      </c>
      <c r="G52" s="11">
        <f aca="true" t="shared" si="4" ref="G52:G60">D52/F52</f>
        <v>0.9978354978354977</v>
      </c>
    </row>
    <row r="53" spans="1:7" ht="12.75">
      <c r="A53" s="14" t="s">
        <v>47</v>
      </c>
      <c r="B53" s="28">
        <v>1856.3</v>
      </c>
      <c r="C53" s="28">
        <v>1856.3</v>
      </c>
      <c r="D53" s="28">
        <v>301.5</v>
      </c>
      <c r="E53" s="16">
        <f t="shared" si="2"/>
        <v>0.16241986747831708</v>
      </c>
      <c r="F53" s="28">
        <v>202.6</v>
      </c>
      <c r="G53" s="16">
        <f t="shared" si="4"/>
        <v>1.4881539980256664</v>
      </c>
    </row>
    <row r="54" spans="1:7" ht="12.75" hidden="1">
      <c r="A54" s="14" t="s">
        <v>48</v>
      </c>
      <c r="B54" s="28"/>
      <c r="C54" s="28"/>
      <c r="D54" s="28"/>
      <c r="E54" s="16" t="e">
        <f t="shared" si="2"/>
        <v>#DIV/0!</v>
      </c>
      <c r="F54" s="28"/>
      <c r="G54" s="16" t="e">
        <f t="shared" si="4"/>
        <v>#DIV/0!</v>
      </c>
    </row>
    <row r="55" spans="1:7" ht="12.75">
      <c r="A55" s="14" t="s">
        <v>49</v>
      </c>
      <c r="B55" s="28">
        <v>3180</v>
      </c>
      <c r="C55" s="28">
        <v>3180</v>
      </c>
      <c r="D55" s="28">
        <v>1127.6</v>
      </c>
      <c r="E55" s="16">
        <f t="shared" si="2"/>
        <v>0.35459119496855346</v>
      </c>
      <c r="F55" s="28">
        <v>533.2</v>
      </c>
      <c r="G55" s="16">
        <f t="shared" si="4"/>
        <v>2.114778694673668</v>
      </c>
    </row>
    <row r="56" spans="1:7" ht="12.75">
      <c r="A56" s="14" t="s">
        <v>50</v>
      </c>
      <c r="B56" s="28">
        <v>3431.5</v>
      </c>
      <c r="C56" s="28">
        <v>3431.5</v>
      </c>
      <c r="D56" s="28">
        <v>0</v>
      </c>
      <c r="E56" s="16">
        <f t="shared" si="2"/>
        <v>0</v>
      </c>
      <c r="F56" s="28">
        <v>696.4</v>
      </c>
      <c r="G56" s="16">
        <f t="shared" si="4"/>
        <v>0</v>
      </c>
    </row>
    <row r="57" spans="1:7" s="12" customFormat="1" ht="12.75">
      <c r="A57" s="13" t="s">
        <v>51</v>
      </c>
      <c r="B57" s="10">
        <f>SUM(B58:B61)</f>
        <v>83761</v>
      </c>
      <c r="C57" s="10">
        <f>SUM(C58:C61)</f>
        <v>83761</v>
      </c>
      <c r="D57" s="10">
        <f>SUM(D58:D61)</f>
        <v>4807.9</v>
      </c>
      <c r="E57" s="11">
        <f t="shared" si="2"/>
        <v>0.05740022206038609</v>
      </c>
      <c r="F57" s="10">
        <f>SUM(F58:F61)</f>
        <v>4520</v>
      </c>
      <c r="G57" s="11">
        <f t="shared" si="4"/>
        <v>1.0636946902654867</v>
      </c>
    </row>
    <row r="58" spans="1:7" ht="12.75">
      <c r="A58" s="14" t="s">
        <v>52</v>
      </c>
      <c r="B58" s="28">
        <v>16084</v>
      </c>
      <c r="C58" s="28">
        <v>16084</v>
      </c>
      <c r="D58" s="28">
        <v>4141.2</v>
      </c>
      <c r="E58" s="16">
        <f t="shared" si="2"/>
        <v>0.25747326535687637</v>
      </c>
      <c r="F58" s="28">
        <v>3974.1</v>
      </c>
      <c r="G58" s="16">
        <f t="shared" si="4"/>
        <v>1.0420472559824865</v>
      </c>
    </row>
    <row r="59" spans="1:7" ht="12.75">
      <c r="A59" s="14" t="s">
        <v>53</v>
      </c>
      <c r="B59" s="28">
        <v>666.7</v>
      </c>
      <c r="C59" s="28">
        <v>666.7</v>
      </c>
      <c r="D59" s="28">
        <v>666.7</v>
      </c>
      <c r="E59" s="16">
        <f t="shared" si="2"/>
        <v>1</v>
      </c>
      <c r="F59" s="28">
        <v>545.9</v>
      </c>
      <c r="G59" s="16">
        <f t="shared" si="4"/>
        <v>1.2212859498076571</v>
      </c>
    </row>
    <row r="60" spans="1:7" ht="12.75" hidden="1">
      <c r="A60" s="14" t="s">
        <v>54</v>
      </c>
      <c r="B60" s="28"/>
      <c r="C60" s="28"/>
      <c r="D60" s="28"/>
      <c r="E60" s="11" t="e">
        <f t="shared" si="2"/>
        <v>#DIV/0!</v>
      </c>
      <c r="F60" s="28"/>
      <c r="G60" s="11" t="e">
        <f t="shared" si="4"/>
        <v>#DIV/0!</v>
      </c>
    </row>
    <row r="61" spans="1:7" ht="22.5">
      <c r="A61" s="14" t="s">
        <v>55</v>
      </c>
      <c r="B61" s="28">
        <v>67010.3</v>
      </c>
      <c r="C61" s="28">
        <v>67010.3</v>
      </c>
      <c r="D61" s="28">
        <v>0</v>
      </c>
      <c r="E61" s="11">
        <f t="shared" si="2"/>
        <v>0</v>
      </c>
      <c r="F61" s="28">
        <v>0</v>
      </c>
      <c r="G61" s="11">
        <v>0</v>
      </c>
    </row>
    <row r="62" spans="1:7" s="12" customFormat="1" ht="33.75">
      <c r="A62" s="13" t="s">
        <v>56</v>
      </c>
      <c r="B62" s="10">
        <f>SUM(B63:B65)</f>
        <v>58741.2</v>
      </c>
      <c r="C62" s="10">
        <f>SUM(C63:C65)</f>
        <v>58741.2</v>
      </c>
      <c r="D62" s="10">
        <f>SUM(D63:D65)+0.1</f>
        <v>14678.4</v>
      </c>
      <c r="E62" s="11">
        <f t="shared" si="2"/>
        <v>0.2498825355968213</v>
      </c>
      <c r="F62" s="10">
        <f>SUM(F63:F65)</f>
        <v>12380.800000000001</v>
      </c>
      <c r="G62" s="11">
        <f>D62/F62</f>
        <v>1.1855776686482293</v>
      </c>
    </row>
    <row r="63" spans="1:7" ht="33.75">
      <c r="A63" s="14" t="s">
        <v>57</v>
      </c>
      <c r="B63" s="28">
        <v>39287.7</v>
      </c>
      <c r="C63" s="28">
        <v>39287.7</v>
      </c>
      <c r="D63" s="28">
        <v>9821.9</v>
      </c>
      <c r="E63" s="16">
        <f t="shared" si="2"/>
        <v>0.24999936366852732</v>
      </c>
      <c r="F63" s="28">
        <v>9088.2</v>
      </c>
      <c r="G63" s="16">
        <f>D63/F63</f>
        <v>1.0807310578552407</v>
      </c>
    </row>
    <row r="64" spans="1:7" ht="13.5" thickBot="1">
      <c r="A64" s="23" t="s">
        <v>58</v>
      </c>
      <c r="B64" s="29">
        <v>19453.5</v>
      </c>
      <c r="C64" s="29">
        <v>19453.5</v>
      </c>
      <c r="D64" s="28">
        <v>4856.4</v>
      </c>
      <c r="E64" s="16">
        <f t="shared" si="2"/>
        <v>0.2496414526948878</v>
      </c>
      <c r="F64" s="28">
        <v>3292.6</v>
      </c>
      <c r="G64" s="16">
        <f>D64/F64</f>
        <v>1.4749438133997448</v>
      </c>
    </row>
    <row r="65" spans="1:7" ht="22.5" hidden="1">
      <c r="A65" s="22" t="s">
        <v>59</v>
      </c>
      <c r="B65" s="22"/>
      <c r="C65" s="15"/>
      <c r="D65" s="15"/>
      <c r="E65" s="16" t="e">
        <f t="shared" si="2"/>
        <v>#DIV/0!</v>
      </c>
      <c r="F65" s="15">
        <v>0</v>
      </c>
      <c r="G65" s="16">
        <v>0</v>
      </c>
    </row>
    <row r="66" spans="1:7" ht="22.5" hidden="1">
      <c r="A66" s="14" t="s">
        <v>60</v>
      </c>
      <c r="B66" s="14"/>
      <c r="C66" s="15"/>
      <c r="D66" s="15"/>
      <c r="E66" s="18"/>
      <c r="F66" s="15"/>
      <c r="G66" s="18"/>
    </row>
    <row r="67" spans="1:7" ht="12.75">
      <c r="A67" s="19"/>
      <c r="B67" s="19"/>
      <c r="C67" s="20"/>
      <c r="D67" s="20"/>
      <c r="E67" s="21"/>
      <c r="F67" s="20"/>
      <c r="G67" s="21"/>
    </row>
  </sheetData>
  <sheetProtection selectLockedCells="1" selectUnlockedCells="1"/>
  <mergeCells count="1">
    <mergeCell ref="A1:G1"/>
  </mergeCells>
  <printOptions/>
  <pageMargins left="0.7086614173228347" right="0.31496062992125984" top="0.7480314960629921" bottom="0.7480314960629921" header="0.5118110236220472" footer="0.5118110236220472"/>
  <pageSetup fitToHeight="2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Zaika</cp:lastModifiedBy>
  <cp:lastPrinted>2023-04-17T07:20:43Z</cp:lastPrinted>
  <dcterms:created xsi:type="dcterms:W3CDTF">2021-06-29T11:45:49Z</dcterms:created>
  <dcterms:modified xsi:type="dcterms:W3CDTF">2023-04-25T11:04:20Z</dcterms:modified>
  <cp:category/>
  <cp:version/>
  <cp:contentType/>
  <cp:contentStatus/>
</cp:coreProperties>
</file>