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район!$B$1:$B$44</definedName>
    <definedName name="бЮДЖЕТ_2005_НОВ.КЛ." localSheetId="0">район!$B$1:$B$44</definedName>
    <definedName name="_xlnm.Print_Titles" localSheetId="0">район!$2:$3</definedName>
  </definedNames>
  <calcPr calcId="125725"/>
</workbook>
</file>

<file path=xl/calcChain.xml><?xml version="1.0" encoding="utf-8"?>
<calcChain xmlns="http://schemas.openxmlformats.org/spreadsheetml/2006/main">
  <c r="D29" i="3"/>
  <c r="D26"/>
  <c r="D17"/>
  <c r="D16"/>
  <c r="D9"/>
  <c r="D6"/>
  <c r="D5" s="1"/>
  <c r="D4" s="1"/>
  <c r="H36"/>
  <c r="H29"/>
  <c r="H26"/>
  <c r="H17"/>
  <c r="H16"/>
  <c r="H9"/>
  <c r="H6"/>
  <c r="H5" s="1"/>
  <c r="H4" s="1"/>
  <c r="I41"/>
  <c r="D36"/>
  <c r="C36"/>
  <c r="C29"/>
  <c r="C26"/>
  <c r="C17"/>
  <c r="C9"/>
  <c r="C6"/>
  <c r="H45" l="1"/>
  <c r="C16"/>
  <c r="C5"/>
  <c r="C4"/>
  <c r="G28"/>
  <c r="F12"/>
  <c r="G41"/>
  <c r="F41"/>
  <c r="E36"/>
  <c r="F28"/>
  <c r="J43"/>
  <c r="J35"/>
  <c r="J22"/>
  <c r="G22"/>
  <c r="F22"/>
  <c r="C45" l="1"/>
  <c r="J21"/>
  <c r="J41"/>
  <c r="I43"/>
  <c r="I22"/>
  <c r="E29" l="1"/>
  <c r="G40"/>
  <c r="I21" l="1"/>
  <c r="E17" l="1"/>
  <c r="G25"/>
  <c r="F40" l="1"/>
  <c r="F39"/>
  <c r="F38"/>
  <c r="F37"/>
  <c r="F34"/>
  <c r="F31"/>
  <c r="F30"/>
  <c r="F27"/>
  <c r="F25"/>
  <c r="F20"/>
  <c r="F19"/>
  <c r="F14"/>
  <c r="F13"/>
  <c r="F10"/>
  <c r="F8"/>
  <c r="F7"/>
  <c r="F17" l="1"/>
  <c r="E6"/>
  <c r="E9"/>
  <c r="F9" s="1"/>
  <c r="E26"/>
  <c r="F29"/>
  <c r="J44"/>
  <c r="J40"/>
  <c r="J39"/>
  <c r="J38"/>
  <c r="J37"/>
  <c r="J34"/>
  <c r="J31"/>
  <c r="J28"/>
  <c r="J27"/>
  <c r="J25"/>
  <c r="J20"/>
  <c r="J19"/>
  <c r="J14"/>
  <c r="J13"/>
  <c r="J12"/>
  <c r="J11"/>
  <c r="J10"/>
  <c r="J8"/>
  <c r="J7"/>
  <c r="I44"/>
  <c r="I42"/>
  <c r="I40"/>
  <c r="I39"/>
  <c r="I38"/>
  <c r="I37"/>
  <c r="I35"/>
  <c r="I34"/>
  <c r="I31"/>
  <c r="I30"/>
  <c r="I28"/>
  <c r="I27"/>
  <c r="I25"/>
  <c r="I20"/>
  <c r="I19"/>
  <c r="I15"/>
  <c r="I14"/>
  <c r="I13"/>
  <c r="I12"/>
  <c r="I11"/>
  <c r="I10"/>
  <c r="I8"/>
  <c r="I7"/>
  <c r="E5" l="1"/>
  <c r="E16"/>
  <c r="I16" s="1"/>
  <c r="F36"/>
  <c r="J26"/>
  <c r="F26"/>
  <c r="F6"/>
  <c r="I29"/>
  <c r="I17"/>
  <c r="J17"/>
  <c r="I26"/>
  <c r="J29"/>
  <c r="I36"/>
  <c r="I9"/>
  <c r="J6"/>
  <c r="J9"/>
  <c r="I6"/>
  <c r="J36"/>
  <c r="F16" l="1"/>
  <c r="F5"/>
  <c r="J16"/>
  <c r="E4"/>
  <c r="I4" s="1"/>
  <c r="J5"/>
  <c r="I5"/>
  <c r="E45" l="1"/>
  <c r="D45"/>
  <c r="F4"/>
  <c r="J4"/>
  <c r="F45" l="1"/>
  <c r="J45"/>
  <c r="I45"/>
  <c r="G39" l="1"/>
  <c r="G38"/>
  <c r="G37"/>
  <c r="G36"/>
  <c r="G34"/>
  <c r="G31"/>
  <c r="G30"/>
  <c r="G29"/>
  <c r="G27"/>
  <c r="G26"/>
  <c r="G20"/>
  <c r="G19"/>
  <c r="G14"/>
  <c r="G13"/>
  <c r="G12"/>
  <c r="G10"/>
  <c r="G9"/>
  <c r="G8"/>
  <c r="G7"/>
  <c r="G6"/>
  <c r="G5"/>
  <c r="G17"/>
  <c r="G16"/>
  <c r="G4" l="1"/>
  <c r="G45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<sst xmlns="http://schemas.openxmlformats.org/spreadsheetml/2006/main" count="82" uniqueCount="82">
  <si>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</si>
  <si>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</si>
  <si>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</si>
  <si>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</si>
  <si>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</si>
  <si>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</si>
  <si>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</si>
  <si>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</si>
  <si>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</si>
  <si>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</si>
  <si>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</si>
  <si>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</si>
  <si>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</si>
  <si>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</si>
  <si>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</si>
  <si>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</si>
  <si>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</si>
  <si>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</si>
  <si>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</si>
  <si>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</si>
  <si>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</si>
  <si>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</si>
  <si>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</si>
  <si>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</si>
  <si>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</si>
  <si>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</si>
  <si>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</si>
  <si>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</si>
  <si>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</si>
  <si>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</si>
  <si>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</si>
  <si>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</si>
  <si>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</si>
  <si>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</si>
  <si>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</si>
  <si>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</si>
  <si>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</si>
  <si>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</si>
  <si>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</si>
  <si>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</si>
  <si>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</si>
  <si>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</si>
  <si>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</si>
  <si>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2 07 05000 05</t>
  </si>
  <si>
    <t>Прочие безвозмездные поступления</t>
  </si>
  <si>
    <t>Дотации из областного бюджета</t>
  </si>
  <si>
    <t>ВСЕГО ДОХОДОВ</t>
  </si>
  <si>
    <t>Акцизы на нефтепродукты</t>
  </si>
  <si>
    <t>1 03 00000 00</t>
  </si>
  <si>
    <t xml:space="preserve">Иные межбюджетные трансферты, передаваемые бюджетам муниципальных районов из бюджетов </t>
  </si>
  <si>
    <t>Единый налог по упрощенной системе налогообложения</t>
  </si>
  <si>
    <t>НАЛОГОВЫЕ И НЕНАЛОГОВЫЕ ДОХОДЫ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</si>
  <si>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</si>
  <si>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</si>
  <si>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</si>
  <si>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</si>
  <si>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</si>
  <si>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</si>
  <si>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</si>
  <si>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</si>
  <si>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</si>
  <si>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Исполнено за 1 квартал 2022 года</t>
  </si>
  <si>
    <t>Налог, взимаемый в связи с применением патентной системы налогообложения</t>
  </si>
  <si>
    <t>Субвенции бюджетам бюджетной системы Российской Федерации</t>
  </si>
  <si>
    <t>Рост (снижение) 2023г. к 2022г.</t>
  </si>
  <si>
    <t>% вып-я 2023 года к 2022 г.</t>
  </si>
  <si>
    <t>% выполн.к первонач. бюджету 2023 года</t>
  </si>
  <si>
    <t>% выполн.к уточн. б-ту 2023 года</t>
  </si>
  <si>
    <t>Исполнено за 1 квартал 2023 года</t>
  </si>
  <si>
    <t>Уточненный бюджет 2023 года</t>
  </si>
  <si>
    <t>Первоначальный бюджет 2023 года</t>
  </si>
  <si>
    <t>Аналитические данные о доходах бюджета Вытегорского муниципального района за 1 квартал 2023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квартал 2023 года в сравнении с 2022 годом (тыс. руб.)</t>
  </si>
  <si>
    <t>1 05 01000 00</t>
  </si>
  <si>
    <t>1 11 05010 00</t>
  </si>
  <si>
    <t>1 11 05030 05</t>
  </si>
  <si>
    <t>1 14 06000 00</t>
  </si>
  <si>
    <t>2 02 10000 00</t>
  </si>
  <si>
    <t>2 02 20000 00</t>
  </si>
  <si>
    <t>2 02 30000 00</t>
  </si>
  <si>
    <t>2 02 40000 05</t>
  </si>
  <si>
    <t>2 18 00000 00</t>
  </si>
  <si>
    <t>2 19 00000 00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</si>
</sst>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20.25"/>
  <cols>
    <col min="1" max="1" width="22.7109375" style="8" customWidth="1"/>
    <col min="2" max="2" width="63.28515625" style="8" customWidth="1"/>
    <col min="3" max="10" width="22.42578125" style="27" customWidth="1"/>
    <col min="11" max="16384" width="9.140625" style="8"/>
  </cols>
  <sheetData>
    <row r="1" spans="1:10" ht="105.75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96.6" customHeight="1">
      <c r="A2" s="9" t="s">
        <v>36</v>
      </c>
      <c r="B2" s="10" t="s">
        <v>12</v>
      </c>
      <c r="C2" s="11" t="s">
        <v>70</v>
      </c>
      <c r="D2" s="11" t="s">
        <v>69</v>
      </c>
      <c r="E2" s="11" t="s">
        <v>68</v>
      </c>
      <c r="F2" s="1" t="s">
        <v>67</v>
      </c>
      <c r="G2" s="1" t="s">
        <v>66</v>
      </c>
      <c r="H2" s="12" t="s">
        <v>61</v>
      </c>
      <c r="I2" s="12" t="s">
        <v>64</v>
      </c>
      <c r="J2" s="1" t="s">
        <v>65</v>
      </c>
    </row>
    <row r="3" spans="1:10">
      <c r="A3" s="13">
        <v>1</v>
      </c>
      <c r="B3" s="14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9</v>
      </c>
      <c r="I3" s="15">
        <v>10</v>
      </c>
      <c r="J3" s="15">
        <v>11</v>
      </c>
    </row>
    <row r="4" spans="1:10" ht="40.5">
      <c r="A4" s="16" t="s">
        <v>21</v>
      </c>
      <c r="B4" s="17" t="s">
        <v>51</v>
      </c>
      <c r="C4" s="1">
        <f t="shared" ref="C4" si="0">SUM(C5,C16)</f>
        <v>410129</v>
      </c>
      <c r="D4" s="1">
        <f t="shared" ref="D4" si="1">SUM(D5,D16)</f>
        <v>410129</v>
      </c>
      <c r="E4" s="1">
        <f t="shared" ref="E4" si="2">SUM(E5,E16)</f>
        <v>70360.519549999997</v>
      </c>
      <c r="F4" s="2">
        <f t="shared" ref="F4:F12" si="3">E4/D4*100</f>
        <v>17.155704558809546</v>
      </c>
      <c r="G4" s="2">
        <f t="shared" ref="G4:G14" si="4">E4/C4*100</f>
        <v>17.155704558809546</v>
      </c>
      <c r="H4" s="1">
        <f t="shared" ref="H4" si="5">SUM(H5,H16)</f>
        <v>88922.311539999995</v>
      </c>
      <c r="I4" s="1">
        <f t="shared" ref="I4:I17" si="6">E4-H4</f>
        <v>-18561.791989999998</v>
      </c>
      <c r="J4" s="2">
        <f t="shared" ref="J4:J17" si="7">E4/H4*100</f>
        <v>79.125832798835489</v>
      </c>
    </row>
    <row r="5" spans="1:10">
      <c r="A5" s="18"/>
      <c r="B5" s="19" t="s">
        <v>15</v>
      </c>
      <c r="C5" s="1">
        <f t="shared" ref="C5" si="8">SUM(C6,C8,C9,C14,C15)</f>
        <v>389373</v>
      </c>
      <c r="D5" s="1">
        <f t="shared" ref="D5" si="9">SUM(D6,D8,D9,D14,D15)</f>
        <v>389373</v>
      </c>
      <c r="E5" s="1">
        <f>E6+E8+E9+E14+E15</f>
        <v>63769.521949999995</v>
      </c>
      <c r="F5" s="2">
        <f t="shared" si="3"/>
        <v>16.377489438147997</v>
      </c>
      <c r="G5" s="2">
        <f t="shared" si="4"/>
        <v>16.377489438147997</v>
      </c>
      <c r="H5" s="1">
        <f>H6+H8+H9+H14+H15</f>
        <v>82765.160469999988</v>
      </c>
      <c r="I5" s="1">
        <f t="shared" si="6"/>
        <v>-18995.638519999993</v>
      </c>
      <c r="J5" s="2">
        <f t="shared" si="7"/>
        <v>77.048750449912589</v>
      </c>
    </row>
    <row r="6" spans="1:10">
      <c r="A6" s="16" t="s">
        <v>22</v>
      </c>
      <c r="B6" s="17" t="s">
        <v>0</v>
      </c>
      <c r="C6" s="1">
        <f t="shared" ref="C6:D6" si="10">C7</f>
        <v>301975</v>
      </c>
      <c r="D6" s="1">
        <f t="shared" si="10"/>
        <v>301975</v>
      </c>
      <c r="E6" s="1">
        <f t="shared" ref="E6" si="11">E7</f>
        <v>49489.356879999999</v>
      </c>
      <c r="F6" s="2">
        <f t="shared" si="3"/>
        <v>16.388560933852141</v>
      </c>
      <c r="G6" s="2">
        <f t="shared" si="4"/>
        <v>16.388560933852141</v>
      </c>
      <c r="H6" s="1">
        <f t="shared" ref="H6" si="12">H7</f>
        <v>67257.185310000001</v>
      </c>
      <c r="I6" s="1">
        <f t="shared" si="6"/>
        <v>-17767.828430000001</v>
      </c>
      <c r="J6" s="2">
        <f t="shared" si="7"/>
        <v>73.582259875870506</v>
      </c>
    </row>
    <row r="7" spans="1:10" ht="48" customHeight="1">
      <c r="A7" s="16" t="s">
        <v>23</v>
      </c>
      <c r="B7" s="20" t="s">
        <v>1</v>
      </c>
      <c r="C7" s="3">
        <v>301975</v>
      </c>
      <c r="D7" s="3">
        <v>301975</v>
      </c>
      <c r="E7" s="3">
        <v>49489.356879999999</v>
      </c>
      <c r="F7" s="4">
        <f t="shared" si="3"/>
        <v>16.388560933852141</v>
      </c>
      <c r="G7" s="4">
        <f t="shared" si="4"/>
        <v>16.388560933852141</v>
      </c>
      <c r="H7" s="3">
        <v>67257.185310000001</v>
      </c>
      <c r="I7" s="3">
        <f t="shared" si="6"/>
        <v>-17767.828430000001</v>
      </c>
      <c r="J7" s="4">
        <f t="shared" si="7"/>
        <v>73.582259875870506</v>
      </c>
    </row>
    <row r="8" spans="1:10" ht="50.45" customHeight="1">
      <c r="A8" s="16" t="s">
        <v>48</v>
      </c>
      <c r="B8" s="17" t="s">
        <v>47</v>
      </c>
      <c r="C8" s="3">
        <v>33109</v>
      </c>
      <c r="D8" s="3">
        <v>33109</v>
      </c>
      <c r="E8" s="3">
        <v>8423.5456599999998</v>
      </c>
      <c r="F8" s="4">
        <f t="shared" si="3"/>
        <v>25.441860702528015</v>
      </c>
      <c r="G8" s="4">
        <f t="shared" si="4"/>
        <v>25.441860702528015</v>
      </c>
      <c r="H8" s="3">
        <v>6684.4123799999998</v>
      </c>
      <c r="I8" s="3">
        <f t="shared" si="6"/>
        <v>1739.13328</v>
      </c>
      <c r="J8" s="4">
        <f t="shared" si="7"/>
        <v>126.01774368684298</v>
      </c>
    </row>
    <row r="9" spans="1:10" ht="20.45" customHeight="1">
      <c r="A9" s="16" t="s">
        <v>24</v>
      </c>
      <c r="B9" s="17" t="s">
        <v>2</v>
      </c>
      <c r="C9" s="1">
        <f>SUM(C10:C13)</f>
        <v>51045</v>
      </c>
      <c r="D9" s="1">
        <f>SUM(D10:D13)</f>
        <v>51045</v>
      </c>
      <c r="E9" s="1">
        <f t="shared" ref="E9" si="13">SUM(E10:E13)</f>
        <v>5119.0085200000003</v>
      </c>
      <c r="F9" s="2">
        <f t="shared" si="3"/>
        <v>10.02842299931433</v>
      </c>
      <c r="G9" s="2">
        <f t="shared" si="4"/>
        <v>10.02842299931433</v>
      </c>
      <c r="H9" s="1">
        <f t="shared" ref="H9" si="14">SUM(H10:H13)</f>
        <v>7818.8059300000004</v>
      </c>
      <c r="I9" s="1">
        <f t="shared" si="6"/>
        <v>-2699.7974100000001</v>
      </c>
      <c r="J9" s="2">
        <f t="shared" si="7"/>
        <v>65.470463979146245</v>
      </c>
    </row>
    <row r="10" spans="1:10" ht="43.15" customHeight="1">
      <c r="A10" s="16" t="s">
        <v>72</v>
      </c>
      <c r="B10" s="20" t="s">
        <v>50</v>
      </c>
      <c r="C10" s="3">
        <v>48630</v>
      </c>
      <c r="D10" s="3">
        <v>48630</v>
      </c>
      <c r="E10" s="3">
        <v>6005.2456000000002</v>
      </c>
      <c r="F10" s="4">
        <f t="shared" si="3"/>
        <v>12.348849681266708</v>
      </c>
      <c r="G10" s="4">
        <f t="shared" si="4"/>
        <v>12.348849681266708</v>
      </c>
      <c r="H10" s="3">
        <v>7153.8568999999998</v>
      </c>
      <c r="I10" s="3">
        <f t="shared" si="6"/>
        <v>-1148.6112999999996</v>
      </c>
      <c r="J10" s="4">
        <f t="shared" si="7"/>
        <v>83.944167236557391</v>
      </c>
    </row>
    <row r="11" spans="1:10" ht="54" customHeight="1">
      <c r="A11" s="16" t="s">
        <v>40</v>
      </c>
      <c r="B11" s="20" t="s">
        <v>3</v>
      </c>
      <c r="C11" s="3">
        <v>0</v>
      </c>
      <c r="D11" s="3">
        <v>0</v>
      </c>
      <c r="E11" s="4">
        <v>-249.21508</v>
      </c>
      <c r="F11" s="4">
        <v>0</v>
      </c>
      <c r="G11" s="4">
        <v>0</v>
      </c>
      <c r="H11" s="4">
        <v>-68.778769999999994</v>
      </c>
      <c r="I11" s="3">
        <f t="shared" si="6"/>
        <v>-180.43630999999999</v>
      </c>
      <c r="J11" s="4">
        <f t="shared" si="7"/>
        <v>362.34303114173173</v>
      </c>
    </row>
    <row r="12" spans="1:10" ht="53.45" customHeight="1">
      <c r="A12" s="16" t="s">
        <v>39</v>
      </c>
      <c r="B12" s="20" t="s">
        <v>13</v>
      </c>
      <c r="C12" s="3">
        <v>35</v>
      </c>
      <c r="D12" s="3">
        <v>35</v>
      </c>
      <c r="E12" s="3">
        <v>0.74221000000000004</v>
      </c>
      <c r="F12" s="4">
        <f t="shared" si="3"/>
        <v>2.1206000000000005</v>
      </c>
      <c r="G12" s="4">
        <f t="shared" si="4"/>
        <v>2.1206000000000005</v>
      </c>
      <c r="H12" s="3">
        <v>20.975000000000001</v>
      </c>
      <c r="I12" s="3">
        <f t="shared" si="6"/>
        <v>-20.232790000000001</v>
      </c>
      <c r="J12" s="4">
        <f t="shared" si="7"/>
        <v>3.5385458879618596</v>
      </c>
    </row>
    <row r="13" spans="1:10" ht="67.150000000000006" customHeight="1">
      <c r="A13" s="16" t="s">
        <v>42</v>
      </c>
      <c r="B13" s="20" t="s">
        <v>62</v>
      </c>
      <c r="C13" s="3">
        <v>2380</v>
      </c>
      <c r="D13" s="3">
        <v>2380</v>
      </c>
      <c r="E13" s="3">
        <v>-637.76421000000005</v>
      </c>
      <c r="F13" s="4">
        <f>E13/D13*100</f>
        <v>-26.79681554621849</v>
      </c>
      <c r="G13" s="4">
        <f t="shared" si="4"/>
        <v>-26.79681554621849</v>
      </c>
      <c r="H13" s="3">
        <v>712.75279999999998</v>
      </c>
      <c r="I13" s="3">
        <f t="shared" si="6"/>
        <v>-1350.51701</v>
      </c>
      <c r="J13" s="4">
        <f t="shared" si="7"/>
        <v>-89.479018532091359</v>
      </c>
    </row>
    <row r="14" spans="1:10" ht="49.9" customHeight="1">
      <c r="A14" s="16" t="s">
        <v>25</v>
      </c>
      <c r="B14" s="20" t="s">
        <v>4</v>
      </c>
      <c r="C14" s="3">
        <v>3244</v>
      </c>
      <c r="D14" s="3">
        <v>3244</v>
      </c>
      <c r="E14" s="3">
        <v>736.52742000000001</v>
      </c>
      <c r="F14" s="4">
        <f>E14/D14*100</f>
        <v>22.70429778051788</v>
      </c>
      <c r="G14" s="4">
        <f t="shared" si="4"/>
        <v>22.70429778051788</v>
      </c>
      <c r="H14" s="3">
        <v>1004.59245</v>
      </c>
      <c r="I14" s="3">
        <f t="shared" si="6"/>
        <v>-268.06502999999998</v>
      </c>
      <c r="J14" s="4">
        <f t="shared" si="7"/>
        <v>73.316041744092345</v>
      </c>
    </row>
    <row r="15" spans="1:10" ht="28.15" customHeight="1">
      <c r="A15" s="16" t="s">
        <v>26</v>
      </c>
      <c r="B15" s="20" t="s">
        <v>19</v>
      </c>
      <c r="C15" s="3">
        <v>0</v>
      </c>
      <c r="D15" s="3">
        <v>0</v>
      </c>
      <c r="E15" s="3">
        <v>1.0834699999999999</v>
      </c>
      <c r="F15" s="4">
        <v>0</v>
      </c>
      <c r="G15" s="4">
        <v>0</v>
      </c>
      <c r="H15" s="3">
        <v>0.16439999999999999</v>
      </c>
      <c r="I15" s="3">
        <f t="shared" si="6"/>
        <v>0.91906999999999994</v>
      </c>
      <c r="J15" s="4">
        <v>0</v>
      </c>
    </row>
    <row r="16" spans="1:10" ht="29.45" customHeight="1">
      <c r="A16" s="16"/>
      <c r="B16" s="19" t="s">
        <v>16</v>
      </c>
      <c r="C16" s="1">
        <f>C17+C26+C28+C29+C34+C35</f>
        <v>20756</v>
      </c>
      <c r="D16" s="1">
        <f>D17+D26+D28+D29+D34+D35</f>
        <v>20756</v>
      </c>
      <c r="E16" s="1">
        <f>E17+E26+E28+E29+E34+E35</f>
        <v>6590.9976000000006</v>
      </c>
      <c r="F16" s="2">
        <f>E16/D16*100</f>
        <v>31.754661784544229</v>
      </c>
      <c r="G16" s="2">
        <f>E16/C16*100</f>
        <v>31.754661784544229</v>
      </c>
      <c r="H16" s="1">
        <f>H17+H26+H28+H29+H34+H35</f>
        <v>6157.1510699999999</v>
      </c>
      <c r="I16" s="1">
        <f t="shared" si="6"/>
        <v>433.84653000000071</v>
      </c>
      <c r="J16" s="2">
        <f t="shared" si="7"/>
        <v>107.04622194693042</v>
      </c>
    </row>
    <row r="17" spans="1:10" ht="94.9" customHeight="1">
      <c r="A17" s="16" t="s">
        <v>27</v>
      </c>
      <c r="B17" s="17" t="s">
        <v>5</v>
      </c>
      <c r="C17" s="1">
        <f>SUM(C18:C25)</f>
        <v>9300</v>
      </c>
      <c r="D17" s="1">
        <f>SUM(D18:D25)</f>
        <v>9300</v>
      </c>
      <c r="E17" s="1">
        <f>SUM(E18:E25)</f>
        <v>2747.4690799999998</v>
      </c>
      <c r="F17" s="2">
        <f>E17/D17*100</f>
        <v>29.542678279569891</v>
      </c>
      <c r="G17" s="2">
        <f>E17/C17*100</f>
        <v>29.542678279569891</v>
      </c>
      <c r="H17" s="1">
        <f>SUM(H18:H25)</f>
        <v>2710.2701299999999</v>
      </c>
      <c r="I17" s="1">
        <f t="shared" si="6"/>
        <v>37.198949999999968</v>
      </c>
      <c r="J17" s="2">
        <f t="shared" si="7"/>
        <v>101.37251817035668</v>
      </c>
    </row>
    <row r="18" spans="1:10" hidden="1">
      <c r="A18" s="16"/>
      <c r="B18" s="20"/>
      <c r="C18" s="3"/>
      <c r="D18" s="3"/>
      <c r="E18" s="3"/>
      <c r="F18" s="4"/>
      <c r="G18" s="4"/>
      <c r="H18" s="3"/>
      <c r="I18" s="3"/>
      <c r="J18" s="4"/>
    </row>
    <row r="19" spans="1:10" ht="97.15" customHeight="1">
      <c r="A19" s="16" t="s">
        <v>73</v>
      </c>
      <c r="B19" s="20" t="s">
        <v>17</v>
      </c>
      <c r="C19" s="3">
        <v>7660</v>
      </c>
      <c r="D19" s="3">
        <v>7660</v>
      </c>
      <c r="E19" s="3">
        <v>1310.7017599999999</v>
      </c>
      <c r="F19" s="4">
        <f>E19/D19*100</f>
        <v>17.110989033942559</v>
      </c>
      <c r="G19" s="4">
        <f>E19/C19*100</f>
        <v>17.110989033942559</v>
      </c>
      <c r="H19" s="3">
        <v>2285.4835699999999</v>
      </c>
      <c r="I19" s="3">
        <f>E19-H19</f>
        <v>-974.78180999999995</v>
      </c>
      <c r="J19" s="4">
        <f>E19/H19*100</f>
        <v>57.348990699591859</v>
      </c>
    </row>
    <row r="20" spans="1:10" ht="101.25" hidden="1">
      <c r="A20" s="16" t="s">
        <v>28</v>
      </c>
      <c r="B20" s="20" t="s">
        <v>20</v>
      </c>
      <c r="C20" s="3"/>
      <c r="D20" s="3"/>
      <c r="E20" s="3">
        <v>0</v>
      </c>
      <c r="F20" s="4" t="e">
        <f>E20/D20*100</f>
        <v>#DIV/0!</v>
      </c>
      <c r="G20" s="4" t="e">
        <f>E20/C20*100</f>
        <v>#DIV/0!</v>
      </c>
      <c r="H20" s="3">
        <v>0</v>
      </c>
      <c r="I20" s="3">
        <f>E20-H20</f>
        <v>0</v>
      </c>
      <c r="J20" s="4" t="e">
        <f>E20/H20*100</f>
        <v>#DIV/0!</v>
      </c>
    </row>
    <row r="21" spans="1:10" ht="202.5" hidden="1">
      <c r="A21" s="16" t="s">
        <v>55</v>
      </c>
      <c r="B21" s="20" t="s">
        <v>54</v>
      </c>
      <c r="C21" s="3"/>
      <c r="D21" s="3"/>
      <c r="E21" s="3">
        <v>0</v>
      </c>
      <c r="F21" s="4"/>
      <c r="G21" s="4"/>
      <c r="H21" s="3">
        <v>0</v>
      </c>
      <c r="I21" s="3">
        <f>E21-H21</f>
        <v>0</v>
      </c>
      <c r="J21" s="4" t="e">
        <f>E21/H21*100</f>
        <v>#DIV/0!</v>
      </c>
    </row>
    <row r="22" spans="1:10" ht="81">
      <c r="A22" s="16" t="s">
        <v>74</v>
      </c>
      <c r="B22" s="20" t="s">
        <v>56</v>
      </c>
      <c r="C22" s="3">
        <v>838</v>
      </c>
      <c r="D22" s="3">
        <v>838</v>
      </c>
      <c r="E22" s="3">
        <v>291.47158000000002</v>
      </c>
      <c r="F22" s="4">
        <f>E22/D22*100</f>
        <v>34.781811455847254</v>
      </c>
      <c r="G22" s="5">
        <f>E22/C22*100</f>
        <v>34.781811455847254</v>
      </c>
      <c r="H22" s="3">
        <v>206.49195</v>
      </c>
      <c r="I22" s="3">
        <f>E22-H22</f>
        <v>84.979630000000014</v>
      </c>
      <c r="J22" s="4">
        <f>E22/H22*100</f>
        <v>141.15396750333366</v>
      </c>
    </row>
    <row r="23" spans="1:10" hidden="1">
      <c r="A23" s="16"/>
      <c r="B23" s="20"/>
      <c r="C23" s="3"/>
      <c r="D23" s="3"/>
      <c r="E23" s="3"/>
      <c r="F23" s="4"/>
      <c r="G23" s="4"/>
      <c r="H23" s="3"/>
      <c r="I23" s="3"/>
      <c r="J23" s="4"/>
    </row>
    <row r="24" spans="1:10" hidden="1">
      <c r="A24" s="16"/>
      <c r="B24" s="20"/>
      <c r="C24" s="3"/>
      <c r="D24" s="3"/>
      <c r="E24" s="3"/>
      <c r="F24" s="4"/>
      <c r="G24" s="4"/>
      <c r="H24" s="3"/>
      <c r="I24" s="3"/>
      <c r="J24" s="4"/>
    </row>
    <row r="25" spans="1:10" ht="80.45" customHeight="1">
      <c r="A25" s="16" t="s">
        <v>29</v>
      </c>
      <c r="B25" s="20" t="s">
        <v>18</v>
      </c>
      <c r="C25" s="3">
        <v>802</v>
      </c>
      <c r="D25" s="3">
        <v>802</v>
      </c>
      <c r="E25" s="3">
        <v>1145.29574</v>
      </c>
      <c r="F25" s="4">
        <f>E25/D25*100</f>
        <v>142.80495511221943</v>
      </c>
      <c r="G25" s="4">
        <f t="shared" ref="G25:G34" si="15">E25/C25*100</f>
        <v>142.80495511221943</v>
      </c>
      <c r="H25" s="3">
        <v>218.29461000000001</v>
      </c>
      <c r="I25" s="3">
        <f t="shared" ref="I25:I31" si="16">E25-H25</f>
        <v>927.00112999999999</v>
      </c>
      <c r="J25" s="4">
        <f t="shared" ref="J25:J31" si="17">E25/H25*100</f>
        <v>524.65598669614428</v>
      </c>
    </row>
    <row r="26" spans="1:10" ht="40.5">
      <c r="A26" s="16" t="s">
        <v>30</v>
      </c>
      <c r="B26" s="17" t="s">
        <v>6</v>
      </c>
      <c r="C26" s="1">
        <f>C27</f>
        <v>734</v>
      </c>
      <c r="D26" s="1">
        <f>D27</f>
        <v>734</v>
      </c>
      <c r="E26" s="1">
        <f t="shared" ref="E26" si="18">E27</f>
        <v>319.18979000000002</v>
      </c>
      <c r="F26" s="2">
        <f>E26/D26*100</f>
        <v>43.486347411444143</v>
      </c>
      <c r="G26" s="2">
        <f t="shared" si="15"/>
        <v>43.486347411444143</v>
      </c>
      <c r="H26" s="1">
        <f t="shared" ref="H26" si="19">H27</f>
        <v>71.034980000000004</v>
      </c>
      <c r="I26" s="1">
        <f t="shared" si="16"/>
        <v>248.15481</v>
      </c>
      <c r="J26" s="2">
        <f t="shared" si="17"/>
        <v>449.34170460806769</v>
      </c>
    </row>
    <row r="27" spans="1:10" ht="76.900000000000006" customHeight="1">
      <c r="A27" s="16" t="s">
        <v>31</v>
      </c>
      <c r="B27" s="20" t="s">
        <v>7</v>
      </c>
      <c r="C27" s="3">
        <v>734</v>
      </c>
      <c r="D27" s="3">
        <v>734</v>
      </c>
      <c r="E27" s="3">
        <v>319.18979000000002</v>
      </c>
      <c r="F27" s="4">
        <f>E27/D27*100</f>
        <v>43.486347411444143</v>
      </c>
      <c r="G27" s="4">
        <f t="shared" si="15"/>
        <v>43.486347411444143</v>
      </c>
      <c r="H27" s="3">
        <v>71.034980000000004</v>
      </c>
      <c r="I27" s="3">
        <f t="shared" si="16"/>
        <v>248.15481</v>
      </c>
      <c r="J27" s="4">
        <f t="shared" si="17"/>
        <v>449.34170460806769</v>
      </c>
    </row>
    <row r="28" spans="1:10" ht="40.5">
      <c r="A28" s="16" t="s">
        <v>37</v>
      </c>
      <c r="B28" s="21" t="s">
        <v>58</v>
      </c>
      <c r="C28" s="3">
        <v>7178</v>
      </c>
      <c r="D28" s="3">
        <v>7178</v>
      </c>
      <c r="E28" s="3">
        <v>2112.6670300000001</v>
      </c>
      <c r="F28" s="4">
        <f>E28/D28*100</f>
        <v>29.432530370576764</v>
      </c>
      <c r="G28" s="4">
        <f t="shared" si="15"/>
        <v>29.432530370576764</v>
      </c>
      <c r="H28" s="3">
        <v>1502.80197</v>
      </c>
      <c r="I28" s="3">
        <f t="shared" si="16"/>
        <v>609.86506000000008</v>
      </c>
      <c r="J28" s="4">
        <f t="shared" si="17"/>
        <v>140.58186455531464</v>
      </c>
    </row>
    <row r="29" spans="1:10" ht="60.75">
      <c r="A29" s="16" t="s">
        <v>32</v>
      </c>
      <c r="B29" s="17" t="s">
        <v>8</v>
      </c>
      <c r="C29" s="1">
        <f>SUM(C30:C31)</f>
        <v>2166</v>
      </c>
      <c r="D29" s="1">
        <f>SUM(D30:D31)</f>
        <v>2166</v>
      </c>
      <c r="E29" s="1">
        <f>SUM(E30:E33)</f>
        <v>1111.10544</v>
      </c>
      <c r="F29" s="2">
        <f t="shared" ref="F29:F34" si="20">E29/D29*100</f>
        <v>51.297573407202215</v>
      </c>
      <c r="G29" s="2">
        <f t="shared" si="15"/>
        <v>51.297573407202215</v>
      </c>
      <c r="H29" s="1">
        <f>SUM(H30:H33)</f>
        <v>1388.57413</v>
      </c>
      <c r="I29" s="1">
        <f t="shared" si="16"/>
        <v>-277.46868999999992</v>
      </c>
      <c r="J29" s="2">
        <f t="shared" si="17"/>
        <v>80.017725809136323</v>
      </c>
    </row>
    <row r="30" spans="1:10" ht="141.75">
      <c r="A30" s="16" t="s">
        <v>60</v>
      </c>
      <c r="B30" s="20" t="s">
        <v>59</v>
      </c>
      <c r="C30" s="3">
        <v>505</v>
      </c>
      <c r="D30" s="3">
        <v>505</v>
      </c>
      <c r="E30" s="3">
        <v>704.66079000000002</v>
      </c>
      <c r="F30" s="4">
        <f t="shared" si="20"/>
        <v>139.53679009900989</v>
      </c>
      <c r="G30" s="4">
        <f t="shared" si="15"/>
        <v>139.53679009900989</v>
      </c>
      <c r="H30" s="3">
        <v>0</v>
      </c>
      <c r="I30" s="3">
        <f t="shared" si="16"/>
        <v>704.66079000000002</v>
      </c>
      <c r="J30" s="4">
        <v>0</v>
      </c>
    </row>
    <row r="31" spans="1:10" ht="103.15" customHeight="1">
      <c r="A31" s="16" t="s">
        <v>75</v>
      </c>
      <c r="B31" s="20" t="s">
        <v>14</v>
      </c>
      <c r="C31" s="3">
        <v>1661</v>
      </c>
      <c r="D31" s="3">
        <v>1661</v>
      </c>
      <c r="E31" s="3">
        <v>406.44465000000002</v>
      </c>
      <c r="F31" s="4">
        <f t="shared" si="20"/>
        <v>24.469876580373271</v>
      </c>
      <c r="G31" s="4">
        <f t="shared" si="15"/>
        <v>24.469876580373271</v>
      </c>
      <c r="H31" s="3">
        <v>1388.57413</v>
      </c>
      <c r="I31" s="3">
        <f t="shared" si="16"/>
        <v>-982.12947999999994</v>
      </c>
      <c r="J31" s="4">
        <f t="shared" si="17"/>
        <v>29.270648301650269</v>
      </c>
    </row>
    <row r="32" spans="1:10" s="24" customFormat="1" ht="19.899999999999999" hidden="1" customHeight="1">
      <c r="A32" s="22"/>
      <c r="B32" s="23"/>
      <c r="C32" s="3"/>
      <c r="D32" s="3"/>
      <c r="E32" s="3"/>
      <c r="F32" s="4"/>
      <c r="G32" s="4"/>
      <c r="H32" s="3"/>
      <c r="I32" s="3"/>
      <c r="J32" s="4"/>
    </row>
    <row r="33" spans="1:10" ht="19.899999999999999" hidden="1" customHeight="1">
      <c r="A33" s="16"/>
      <c r="B33" s="20"/>
      <c r="C33" s="3"/>
      <c r="D33" s="3"/>
      <c r="E33" s="3"/>
      <c r="F33" s="4"/>
      <c r="G33" s="4"/>
      <c r="H33" s="3"/>
      <c r="I33" s="6"/>
      <c r="J33" s="4"/>
    </row>
    <row r="34" spans="1:10" ht="47.45" customHeight="1">
      <c r="A34" s="16" t="s">
        <v>33</v>
      </c>
      <c r="B34" s="17" t="s">
        <v>9</v>
      </c>
      <c r="C34" s="3">
        <v>1378</v>
      </c>
      <c r="D34" s="3">
        <v>1378</v>
      </c>
      <c r="E34" s="3">
        <v>257.63067999999998</v>
      </c>
      <c r="F34" s="4">
        <f t="shared" si="20"/>
        <v>18.695985486211899</v>
      </c>
      <c r="G34" s="4">
        <f t="shared" si="15"/>
        <v>18.695985486211899</v>
      </c>
      <c r="H34" s="3">
        <v>483.39609999999999</v>
      </c>
      <c r="I34" s="3">
        <f t="shared" ref="I34:I45" si="21">E34-H34</f>
        <v>-225.76542000000001</v>
      </c>
      <c r="J34" s="4">
        <f t="shared" ref="J34:J45" si="22">E34/H34*100</f>
        <v>53.295978184350268</v>
      </c>
    </row>
    <row r="35" spans="1:10" ht="63.6" customHeight="1">
      <c r="A35" s="16" t="s">
        <v>34</v>
      </c>
      <c r="B35" s="17" t="s">
        <v>10</v>
      </c>
      <c r="C35" s="3">
        <v>0</v>
      </c>
      <c r="D35" s="3">
        <v>0</v>
      </c>
      <c r="E35" s="3">
        <v>42.935580000000002</v>
      </c>
      <c r="F35" s="4">
        <v>0</v>
      </c>
      <c r="G35" s="4">
        <v>0</v>
      </c>
      <c r="H35" s="3">
        <v>1.07376</v>
      </c>
      <c r="I35" s="3">
        <f t="shared" si="21"/>
        <v>41.861820000000002</v>
      </c>
      <c r="J35" s="4">
        <f t="shared" si="22"/>
        <v>3998.6198033080013</v>
      </c>
    </row>
    <row r="36" spans="1:10" ht="32.450000000000003" customHeight="1">
      <c r="A36" s="18" t="s">
        <v>35</v>
      </c>
      <c r="B36" s="17" t="s">
        <v>11</v>
      </c>
      <c r="C36" s="1">
        <f>SUM(C37:C44)</f>
        <v>1132262.1999999997</v>
      </c>
      <c r="D36" s="1">
        <f>SUM(D37:D44)</f>
        <v>1132262.1999999997</v>
      </c>
      <c r="E36" s="1">
        <f>SUM(E37:E44)</f>
        <v>136934.86500999998</v>
      </c>
      <c r="F36" s="2">
        <f t="shared" ref="F36:F41" si="23">E36/D36*100</f>
        <v>12.093918264691697</v>
      </c>
      <c r="G36" s="2">
        <f t="shared" ref="G36:G41" si="24">E36/C36*100</f>
        <v>12.093918264691697</v>
      </c>
      <c r="H36" s="1">
        <f>SUM(H37:H44)</f>
        <v>112212.11661</v>
      </c>
      <c r="I36" s="1">
        <f t="shared" si="21"/>
        <v>24722.748399999982</v>
      </c>
      <c r="J36" s="2">
        <f t="shared" si="22"/>
        <v>122.03215583743545</v>
      </c>
    </row>
    <row r="37" spans="1:10" ht="67.900000000000006" customHeight="1">
      <c r="A37" s="16" t="s">
        <v>76</v>
      </c>
      <c r="B37" s="20" t="s">
        <v>45</v>
      </c>
      <c r="C37" s="3">
        <v>135067.79999999999</v>
      </c>
      <c r="D37" s="3">
        <v>135067.79999999999</v>
      </c>
      <c r="E37" s="7">
        <v>30884.6</v>
      </c>
      <c r="F37" s="4">
        <f t="shared" si="23"/>
        <v>22.86599766931867</v>
      </c>
      <c r="G37" s="4">
        <f t="shared" si="24"/>
        <v>22.86599766931867</v>
      </c>
      <c r="H37" s="7">
        <v>20803.8</v>
      </c>
      <c r="I37" s="3">
        <f t="shared" si="21"/>
        <v>10080.799999999999</v>
      </c>
      <c r="J37" s="4">
        <f t="shared" si="22"/>
        <v>148.45653197973448</v>
      </c>
    </row>
    <row r="38" spans="1:10" ht="63.6" customHeight="1">
      <c r="A38" s="16" t="s">
        <v>77</v>
      </c>
      <c r="B38" s="20" t="s">
        <v>41</v>
      </c>
      <c r="C38" s="3">
        <v>575869.1</v>
      </c>
      <c r="D38" s="3">
        <v>575869.1</v>
      </c>
      <c r="E38" s="7">
        <v>17213.341789999999</v>
      </c>
      <c r="F38" s="4">
        <f t="shared" si="23"/>
        <v>2.989106689350062</v>
      </c>
      <c r="G38" s="4">
        <f t="shared" si="24"/>
        <v>2.989106689350062</v>
      </c>
      <c r="H38" s="7">
        <v>6118.2202600000001</v>
      </c>
      <c r="I38" s="3">
        <f t="shared" si="21"/>
        <v>11095.121529999999</v>
      </c>
      <c r="J38" s="4">
        <f t="shared" si="22"/>
        <v>281.34557205366121</v>
      </c>
    </row>
    <row r="39" spans="1:10" ht="48" customHeight="1">
      <c r="A39" s="16" t="s">
        <v>78</v>
      </c>
      <c r="B39" s="20" t="s">
        <v>63</v>
      </c>
      <c r="C39" s="3">
        <v>401754.4</v>
      </c>
      <c r="D39" s="3">
        <v>401754.4</v>
      </c>
      <c r="E39" s="7">
        <v>85153.520130000004</v>
      </c>
      <c r="F39" s="4">
        <f t="shared" si="23"/>
        <v>21.195416933828231</v>
      </c>
      <c r="G39" s="4">
        <f t="shared" si="24"/>
        <v>21.195416933828231</v>
      </c>
      <c r="H39" s="7">
        <v>81261.791100000002</v>
      </c>
      <c r="I39" s="3">
        <f t="shared" si="21"/>
        <v>3891.7290300000022</v>
      </c>
      <c r="J39" s="4">
        <f t="shared" si="22"/>
        <v>104.78912534085161</v>
      </c>
    </row>
    <row r="40" spans="1:10" ht="60" customHeight="1">
      <c r="A40" s="16" t="s">
        <v>79</v>
      </c>
      <c r="B40" s="20" t="s">
        <v>49</v>
      </c>
      <c r="C40" s="3">
        <v>19570.900000000001</v>
      </c>
      <c r="D40" s="3">
        <v>19570.900000000001</v>
      </c>
      <c r="E40" s="7">
        <v>4146.5149899999997</v>
      </c>
      <c r="F40" s="4">
        <f t="shared" si="23"/>
        <v>21.18714514917556</v>
      </c>
      <c r="G40" s="4">
        <f t="shared" si="24"/>
        <v>21.18714514917556</v>
      </c>
      <c r="H40" s="7">
        <v>4247.7898100000002</v>
      </c>
      <c r="I40" s="3">
        <f t="shared" si="21"/>
        <v>-101.27482000000055</v>
      </c>
      <c r="J40" s="4">
        <f t="shared" si="22"/>
        <v>97.615823180290533</v>
      </c>
    </row>
    <row r="41" spans="1:10" ht="49.15" hidden="1" customHeight="1">
      <c r="A41" s="16" t="s">
        <v>52</v>
      </c>
      <c r="B41" s="20" t="s">
        <v>53</v>
      </c>
      <c r="C41" s="3">
        <v>0</v>
      </c>
      <c r="D41" s="3">
        <v>0</v>
      </c>
      <c r="E41" s="7">
        <v>0</v>
      </c>
      <c r="F41" s="4" t="e">
        <f t="shared" si="23"/>
        <v>#DIV/0!</v>
      </c>
      <c r="G41" s="4" t="e">
        <f t="shared" si="24"/>
        <v>#DIV/0!</v>
      </c>
      <c r="H41" s="7">
        <v>0</v>
      </c>
      <c r="I41" s="3">
        <f t="shared" si="21"/>
        <v>0</v>
      </c>
      <c r="J41" s="4" t="e">
        <f t="shared" si="22"/>
        <v>#DIV/0!</v>
      </c>
    </row>
    <row r="42" spans="1:10" ht="39" hidden="1" customHeight="1">
      <c r="A42" s="16" t="s">
        <v>43</v>
      </c>
      <c r="B42" s="20" t="s">
        <v>44</v>
      </c>
      <c r="C42" s="3">
        <v>0</v>
      </c>
      <c r="D42" s="3">
        <v>0</v>
      </c>
      <c r="E42" s="7">
        <v>0</v>
      </c>
      <c r="F42" s="4">
        <v>0</v>
      </c>
      <c r="G42" s="4">
        <v>0</v>
      </c>
      <c r="H42" s="7">
        <v>0</v>
      </c>
      <c r="I42" s="3">
        <f t="shared" si="21"/>
        <v>0</v>
      </c>
      <c r="J42" s="4">
        <v>0</v>
      </c>
    </row>
    <row r="43" spans="1:10" ht="69.599999999999994" customHeight="1">
      <c r="A43" s="25" t="s">
        <v>80</v>
      </c>
      <c r="B43" s="20" t="s">
        <v>57</v>
      </c>
      <c r="C43" s="3">
        <v>0</v>
      </c>
      <c r="D43" s="3">
        <v>0</v>
      </c>
      <c r="E43" s="3">
        <v>3440.9061799999999</v>
      </c>
      <c r="F43" s="4">
        <v>0</v>
      </c>
      <c r="G43" s="4">
        <v>0</v>
      </c>
      <c r="H43" s="3">
        <v>5472.1475700000001</v>
      </c>
      <c r="I43" s="3">
        <f t="shared" si="21"/>
        <v>-2031.2413900000001</v>
      </c>
      <c r="J43" s="4">
        <f t="shared" si="22"/>
        <v>62.88036161276257</v>
      </c>
    </row>
    <row r="44" spans="1:10" ht="96" customHeight="1">
      <c r="A44" s="25" t="s">
        <v>81</v>
      </c>
      <c r="B44" s="20" t="s">
        <v>38</v>
      </c>
      <c r="C44" s="3">
        <v>0</v>
      </c>
      <c r="D44" s="3">
        <v>0</v>
      </c>
      <c r="E44" s="3">
        <v>-3904.0180799999998</v>
      </c>
      <c r="F44" s="4">
        <v>0</v>
      </c>
      <c r="G44" s="4">
        <v>0</v>
      </c>
      <c r="H44" s="3">
        <v>-5691.63213</v>
      </c>
      <c r="I44" s="3">
        <f t="shared" si="21"/>
        <v>1787.6140500000001</v>
      </c>
      <c r="J44" s="4">
        <f t="shared" si="22"/>
        <v>68.592241923407641</v>
      </c>
    </row>
    <row r="45" spans="1:10" ht="25.9" customHeight="1">
      <c r="A45" s="26"/>
      <c r="B45" s="14" t="s">
        <v>46</v>
      </c>
      <c r="C45" s="1">
        <f>SUM(C4,C36)</f>
        <v>1542391.1999999997</v>
      </c>
      <c r="D45" s="1">
        <f>SUM(D4,D36)</f>
        <v>1542391.1999999997</v>
      </c>
      <c r="E45" s="1">
        <f>SUM(E4,E36)</f>
        <v>207295.38455999998</v>
      </c>
      <c r="F45" s="2">
        <f>E45/D45*100</f>
        <v>13.439870803204791</v>
      </c>
      <c r="G45" s="2">
        <f>E45/C45*100</f>
        <v>13.439870803204791</v>
      </c>
      <c r="H45" s="1">
        <f>SUM(H4,H36)</f>
        <v>201134.42814999999</v>
      </c>
      <c r="I45" s="1">
        <f t="shared" si="21"/>
        <v>6160.9564099999843</v>
      </c>
      <c r="J45" s="2">
        <f t="shared" si="22"/>
        <v>103.06310384883753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45" fitToHeight="2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район</vt:lpstr>
      <vt:lpstr>район!бЮДЖЕТ_2005_НОВ</vt:lpstr>
      <vt:lpstr>район!бЮДЖЕТ_2005_НОВ.КЛ.</vt:lpstr>
      <vt:lpstr>район!Заголовки_для_печати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Zaika</cp:lastModifiedBy>
  <cp:lastPrinted>2023-04-19T08:33:03Z</cp:lastPrinted>
  <dcterms:created xsi:type="dcterms:W3CDTF">2004-12-09T07:13:42Z</dcterms:created>
  <dcterms:modified xsi:type="dcterms:W3CDTF">2023-04-25T11:05:15Z</dcterms:modified>
</cp:coreProperties>
</file>