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  <c r="D13" s="1"/>
  <c r="K34"/>
  <c r="K37" s="1"/>
  <c r="J34"/>
  <c r="J37" s="1"/>
  <c r="J38" s="1"/>
  <c r="H34"/>
  <c r="H37" s="1"/>
  <c r="H38" s="1"/>
  <c r="G34"/>
  <c r="E34"/>
  <c r="E37" s="1"/>
  <c r="K22"/>
  <c r="G22"/>
  <c r="E10"/>
  <c r="E13" s="1"/>
  <c r="J10"/>
  <c r="J13" s="1"/>
  <c r="G10"/>
  <c r="F10"/>
  <c r="F13" s="1"/>
  <c r="C22"/>
  <c r="C10"/>
  <c r="D34"/>
  <c r="D37" s="1"/>
  <c r="F34"/>
  <c r="F37" s="1"/>
  <c r="F38" s="1"/>
  <c r="I34"/>
  <c r="I37" s="1"/>
  <c r="I38" s="1"/>
  <c r="C34"/>
  <c r="B35"/>
  <c r="B23"/>
  <c r="K10"/>
  <c r="E22"/>
  <c r="E25" s="1"/>
  <c r="F22"/>
  <c r="F25" s="1"/>
  <c r="H22"/>
  <c r="H25" s="1"/>
  <c r="I22"/>
  <c r="I25" s="1"/>
  <c r="J22"/>
  <c r="J25" s="1"/>
  <c r="D22"/>
  <c r="D25" s="1"/>
  <c r="I10"/>
  <c r="I13" s="1"/>
  <c r="B36" l="1"/>
  <c r="B24"/>
  <c r="H10"/>
  <c r="H13" s="1"/>
  <c r="B12"/>
  <c r="B11"/>
  <c r="C26"/>
  <c r="C14"/>
  <c r="D14"/>
  <c r="K38"/>
  <c r="K25"/>
  <c r="K26" s="1"/>
  <c r="K13"/>
  <c r="K14" s="1"/>
  <c r="G37"/>
  <c r="B37" s="1"/>
  <c r="G25"/>
  <c r="G26" s="1"/>
  <c r="G13"/>
  <c r="G14" s="1"/>
  <c r="E38"/>
  <c r="D38"/>
  <c r="H26"/>
  <c r="I26"/>
  <c r="E26"/>
  <c r="J26"/>
  <c r="F26"/>
  <c r="D26"/>
  <c r="I14"/>
  <c r="E14"/>
  <c r="J14"/>
  <c r="F14"/>
  <c r="B34"/>
  <c r="B22"/>
  <c r="G38" l="1"/>
  <c r="B10"/>
  <c r="H14"/>
  <c r="B13"/>
  <c r="B25"/>
  <c r="B38"/>
  <c r="B26"/>
  <c r="B14" l="1"/>
</calcChain>
</file>

<file path=xl/sharedStrings.xml><?xml version="1.0" encoding="utf-8"?>
<sst xmlns="http://schemas.openxmlformats.org/spreadsheetml/2006/main" count="51" uniqueCount="21">
  <si>
    <t>Расходы</t>
  </si>
  <si>
    <t>Дефицит(профицит)</t>
  </si>
  <si>
    <t>Итого</t>
  </si>
  <si>
    <t>Доходы в т.ч.</t>
  </si>
  <si>
    <t>безвозмездные поступления</t>
  </si>
  <si>
    <t>налоговые и неналоговые</t>
  </si>
  <si>
    <t>Прогноз основных характеристик (общий объем доходов, общий объем расходов, дефицита (профицита) бюджета)</t>
  </si>
  <si>
    <t xml:space="preserve">                                                                                                           </t>
  </si>
  <si>
    <t>2024 год</t>
  </si>
  <si>
    <t>2025 год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</si>
  <si>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</si>
  <si>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</si>
  <si>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</si>
  <si>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</si>
  <si>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</si>
  <si>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</si>
  <si>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 xml:space="preserve">Оштинское </t>
  </si>
  <si>
    <t>МО "Город Вытегра"</t>
  </si>
  <si>
    <t>Район</t>
  </si>
  <si>
    <t>консолидированного бюджета района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</si>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</sst>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tabSelected="1" workbookViewId="0">
      <selection activeCell="K13" sqref="K13"/>
    </sheetView>
  </sheetViews>
  <sheetFormatPr defaultRowHeight="15"/>
  <cols>
    <col min="1" max="1" width="35.140625" customWidth="1"/>
    <col min="2" max="2" width="13.42578125" customWidth="1"/>
    <col min="3" max="3" width="13.5703125" customWidth="1"/>
    <col min="4" max="4" width="14.5703125" customWidth="1"/>
    <col min="5" max="5" width="12.7109375" customWidth="1"/>
    <col min="6" max="6" width="13" customWidth="1"/>
    <col min="7" max="7" width="16" customWidth="1"/>
    <col min="8" max="8" width="14.5703125" customWidth="1"/>
    <col min="9" max="9" width="9.85546875" customWidth="1"/>
    <col min="10" max="10" width="14.140625" customWidth="1"/>
    <col min="11" max="11" width="22.7109375" customWidth="1"/>
  </cols>
  <sheetData>
    <row r="2" spans="1:13" ht="18.75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</row>
    <row r="3" spans="1:13" ht="18.7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"/>
    </row>
    <row r="4" spans="1:13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8.75">
      <c r="A6" s="17" t="s">
        <v>7</v>
      </c>
      <c r="B6" s="17"/>
      <c r="C6" s="17"/>
      <c r="D6" s="17"/>
      <c r="E6" s="19" t="s">
        <v>8</v>
      </c>
      <c r="F6" s="17"/>
      <c r="G6" s="17"/>
      <c r="H6" s="17"/>
      <c r="I6" s="17"/>
      <c r="J6" s="17"/>
      <c r="K6" s="17"/>
      <c r="L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ht="20.100000000000001" customHeight="1">
      <c r="A9" s="3"/>
      <c r="B9" s="4" t="s">
        <v>2</v>
      </c>
      <c r="C9" s="4" t="s">
        <v>18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2"/>
    </row>
    <row r="10" spans="1:13" ht="21.75" customHeight="1">
      <c r="A10" s="5" t="s">
        <v>3</v>
      </c>
      <c r="B10" s="15">
        <f>SUM(C10:K10)</f>
        <v>1415840.5</v>
      </c>
      <c r="C10" s="15">
        <f>SUM(C11:C12)</f>
        <v>1271069.5</v>
      </c>
      <c r="D10" s="15">
        <f>SUM(D11:D12)</f>
        <v>7309.1</v>
      </c>
      <c r="E10" s="15">
        <f t="shared" ref="E10:K10" si="0">SUM(E11:E12)</f>
        <v>15492.7</v>
      </c>
      <c r="F10" s="15">
        <f t="shared" si="0"/>
        <v>8903.4</v>
      </c>
      <c r="G10" s="15">
        <f t="shared" si="0"/>
        <v>7387.2</v>
      </c>
      <c r="H10" s="15">
        <f t="shared" si="0"/>
        <v>19526</v>
      </c>
      <c r="I10" s="15">
        <f t="shared" si="0"/>
        <v>4224</v>
      </c>
      <c r="J10" s="15">
        <f t="shared" si="0"/>
        <v>19570.599999999999</v>
      </c>
      <c r="K10" s="15">
        <f t="shared" si="0"/>
        <v>62358</v>
      </c>
      <c r="L10" s="2"/>
    </row>
    <row r="11" spans="1:13" ht="23.25" customHeight="1">
      <c r="A11" s="5" t="s">
        <v>5</v>
      </c>
      <c r="B11" s="15">
        <f t="shared" ref="B11:B13" si="1">SUM(C11:K11)</f>
        <v>487576</v>
      </c>
      <c r="C11" s="13">
        <v>427362</v>
      </c>
      <c r="D11" s="13">
        <v>400</v>
      </c>
      <c r="E11" s="13">
        <v>2488</v>
      </c>
      <c r="F11" s="13">
        <v>925</v>
      </c>
      <c r="G11" s="13">
        <v>921</v>
      </c>
      <c r="H11" s="13">
        <v>4938</v>
      </c>
      <c r="I11" s="13">
        <v>292</v>
      </c>
      <c r="J11" s="13">
        <v>1435</v>
      </c>
      <c r="K11" s="13">
        <v>48815</v>
      </c>
      <c r="L11" s="2"/>
    </row>
    <row r="12" spans="1:13" ht="21.75" customHeight="1">
      <c r="A12" s="7" t="s">
        <v>4</v>
      </c>
      <c r="B12" s="15">
        <f t="shared" si="1"/>
        <v>928264.49999999988</v>
      </c>
      <c r="C12" s="13">
        <v>843707.5</v>
      </c>
      <c r="D12" s="14">
        <v>6909.1</v>
      </c>
      <c r="E12" s="14">
        <v>13004.7</v>
      </c>
      <c r="F12" s="14">
        <v>7978.4</v>
      </c>
      <c r="G12" s="14">
        <v>6466.2</v>
      </c>
      <c r="H12" s="14">
        <v>14588</v>
      </c>
      <c r="I12" s="14">
        <v>3932</v>
      </c>
      <c r="J12" s="14">
        <v>18135.599999999999</v>
      </c>
      <c r="K12" s="14">
        <v>13543</v>
      </c>
      <c r="L12" s="2"/>
    </row>
    <row r="13" spans="1:13" ht="24" customHeight="1">
      <c r="A13" s="5" t="s">
        <v>0</v>
      </c>
      <c r="B13" s="15">
        <f t="shared" si="1"/>
        <v>1415840.5</v>
      </c>
      <c r="C13" s="15">
        <v>1271069.5</v>
      </c>
      <c r="D13" s="15">
        <f>D10</f>
        <v>7309.1</v>
      </c>
      <c r="E13" s="15">
        <f t="shared" ref="E13:K13" si="2">E10</f>
        <v>15492.7</v>
      </c>
      <c r="F13" s="15">
        <f t="shared" si="2"/>
        <v>8903.4</v>
      </c>
      <c r="G13" s="15">
        <f t="shared" si="2"/>
        <v>7387.2</v>
      </c>
      <c r="H13" s="15">
        <f t="shared" si="2"/>
        <v>19526</v>
      </c>
      <c r="I13" s="15">
        <f t="shared" si="2"/>
        <v>4224</v>
      </c>
      <c r="J13" s="15">
        <f t="shared" si="2"/>
        <v>19570.599999999999</v>
      </c>
      <c r="K13" s="15">
        <f t="shared" si="2"/>
        <v>62358</v>
      </c>
      <c r="L13" s="2"/>
    </row>
    <row r="14" spans="1:13" ht="25.5" customHeight="1">
      <c r="A14" s="8" t="s">
        <v>1</v>
      </c>
      <c r="B14" s="11">
        <f>B10-B13</f>
        <v>0</v>
      </c>
      <c r="C14" s="12">
        <f>C10-C13</f>
        <v>0</v>
      </c>
      <c r="D14" s="12">
        <f t="shared" ref="D14:K14" si="3">D10-D13</f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2">
        <f t="shared" si="3"/>
        <v>0</v>
      </c>
      <c r="K14" s="12">
        <f t="shared" si="3"/>
        <v>0</v>
      </c>
      <c r="L14" s="2"/>
      <c r="M14" s="18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.75">
      <c r="A18" s="2"/>
      <c r="B18" s="2"/>
      <c r="C18" s="2"/>
      <c r="D18" s="2"/>
      <c r="E18" s="19" t="s">
        <v>9</v>
      </c>
      <c r="F18" s="2"/>
      <c r="G18" s="10"/>
      <c r="H18" s="2"/>
      <c r="I18" s="2"/>
      <c r="J18" s="2"/>
      <c r="K18" s="2"/>
      <c r="L18" s="2"/>
    </row>
    <row r="19" spans="1:12" ht="15.75">
      <c r="A19" s="2"/>
      <c r="B19" s="2"/>
      <c r="C19" s="2"/>
      <c r="D19" s="2"/>
      <c r="E19" s="9"/>
      <c r="F19" s="2"/>
      <c r="G19" s="10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0.100000000000001" customHeight="1">
      <c r="A21" s="3"/>
      <c r="B21" s="4" t="s">
        <v>2</v>
      </c>
      <c r="C21" s="4" t="s">
        <v>18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2"/>
    </row>
    <row r="22" spans="1:12" ht="21" customHeight="1">
      <c r="A22" s="5" t="s">
        <v>3</v>
      </c>
      <c r="B22" s="15">
        <f>C22+D22+E22+F22+G22+H22+I22+J22+K22</f>
        <v>1289533.6000000001</v>
      </c>
      <c r="C22" s="15">
        <f>SUM(C23:C24)</f>
        <v>1149413.5</v>
      </c>
      <c r="D22" s="15">
        <f>SUM(D23:D24)</f>
        <v>7283</v>
      </c>
      <c r="E22" s="15">
        <f t="shared" ref="E22:K22" si="4">SUM(E23:E24)</f>
        <v>14152.1</v>
      </c>
      <c r="F22" s="15">
        <f t="shared" si="4"/>
        <v>8667.7000000000007</v>
      </c>
      <c r="G22" s="15">
        <f t="shared" si="4"/>
        <v>7359.5</v>
      </c>
      <c r="H22" s="15">
        <f t="shared" si="4"/>
        <v>19769.400000000001</v>
      </c>
      <c r="I22" s="15">
        <f t="shared" si="4"/>
        <v>3858.6</v>
      </c>
      <c r="J22" s="15">
        <f t="shared" si="4"/>
        <v>17119.3</v>
      </c>
      <c r="K22" s="15">
        <f t="shared" si="4"/>
        <v>61910.5</v>
      </c>
      <c r="L22" s="2"/>
    </row>
    <row r="23" spans="1:12" ht="23.25" customHeight="1">
      <c r="A23" s="5" t="s">
        <v>5</v>
      </c>
      <c r="B23" s="15">
        <f t="shared" ref="B23:B26" si="5">C23+D23+E23+F23+G23+H23+I23+J23+K23</f>
        <v>469662</v>
      </c>
      <c r="C23" s="13">
        <v>406997</v>
      </c>
      <c r="D23" s="13">
        <v>404</v>
      </c>
      <c r="E23" s="13">
        <v>2529</v>
      </c>
      <c r="F23" s="13">
        <v>958</v>
      </c>
      <c r="G23" s="13">
        <v>936</v>
      </c>
      <c r="H23" s="13">
        <v>5114</v>
      </c>
      <c r="I23" s="13">
        <v>296</v>
      </c>
      <c r="J23" s="13">
        <v>1456</v>
      </c>
      <c r="K23" s="13">
        <v>50972</v>
      </c>
      <c r="L23" s="2"/>
    </row>
    <row r="24" spans="1:12" ht="24.75" customHeight="1">
      <c r="A24" s="7" t="s">
        <v>4</v>
      </c>
      <c r="B24" s="15">
        <f t="shared" si="5"/>
        <v>819871.6</v>
      </c>
      <c r="C24" s="13">
        <v>742416.5</v>
      </c>
      <c r="D24" s="13">
        <v>6879</v>
      </c>
      <c r="E24" s="13">
        <v>11623.1</v>
      </c>
      <c r="F24" s="13">
        <v>7709.7</v>
      </c>
      <c r="G24" s="13">
        <v>6423.5</v>
      </c>
      <c r="H24" s="13">
        <v>14655.4</v>
      </c>
      <c r="I24" s="13">
        <v>3562.6</v>
      </c>
      <c r="J24" s="13">
        <v>15663.3</v>
      </c>
      <c r="K24" s="13">
        <v>10938.5</v>
      </c>
      <c r="L24" s="2"/>
    </row>
    <row r="25" spans="1:12" ht="23.25" customHeight="1">
      <c r="A25" s="5" t="s">
        <v>0</v>
      </c>
      <c r="B25" s="15">
        <f t="shared" si="5"/>
        <v>1289533.6000000001</v>
      </c>
      <c r="C25" s="15">
        <v>1149413.5</v>
      </c>
      <c r="D25" s="15">
        <f>D22</f>
        <v>7283</v>
      </c>
      <c r="E25" s="15">
        <f t="shared" ref="E25:K25" si="6">E22</f>
        <v>14152.1</v>
      </c>
      <c r="F25" s="15">
        <f t="shared" si="6"/>
        <v>8667.7000000000007</v>
      </c>
      <c r="G25" s="15">
        <f t="shared" si="6"/>
        <v>7359.5</v>
      </c>
      <c r="H25" s="15">
        <f t="shared" si="6"/>
        <v>19769.400000000001</v>
      </c>
      <c r="I25" s="15">
        <f t="shared" si="6"/>
        <v>3858.6</v>
      </c>
      <c r="J25" s="15">
        <f t="shared" si="6"/>
        <v>17119.3</v>
      </c>
      <c r="K25" s="15">
        <f t="shared" si="6"/>
        <v>61910.5</v>
      </c>
      <c r="L25" s="2"/>
    </row>
    <row r="26" spans="1:12" ht="26.25" customHeight="1">
      <c r="A26" s="8" t="s">
        <v>1</v>
      </c>
      <c r="B26" s="6">
        <f t="shared" si="5"/>
        <v>0</v>
      </c>
      <c r="C26" s="12">
        <f>C22-C25</f>
        <v>0</v>
      </c>
      <c r="D26" s="12">
        <f t="shared" ref="D26:K26" si="7">D22-D25</f>
        <v>0</v>
      </c>
      <c r="E26" s="12">
        <f t="shared" si="7"/>
        <v>0</v>
      </c>
      <c r="F26" s="12">
        <f t="shared" si="7"/>
        <v>0</v>
      </c>
      <c r="G26" s="12">
        <f t="shared" si="7"/>
        <v>0</v>
      </c>
      <c r="H26" s="12">
        <f t="shared" si="7"/>
        <v>0</v>
      </c>
      <c r="I26" s="12">
        <f t="shared" si="7"/>
        <v>0</v>
      </c>
      <c r="J26" s="12">
        <f t="shared" si="7"/>
        <v>0</v>
      </c>
      <c r="K26" s="12">
        <f t="shared" si="7"/>
        <v>0</v>
      </c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8.75">
      <c r="A30" s="2"/>
      <c r="B30" s="2"/>
      <c r="C30" s="2"/>
      <c r="D30" s="2"/>
      <c r="E30" s="19" t="s">
        <v>20</v>
      </c>
      <c r="F30" s="2"/>
      <c r="G30" s="10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0.100000000000001" customHeight="1">
      <c r="A33" s="3"/>
      <c r="B33" s="4" t="s">
        <v>2</v>
      </c>
      <c r="C33" s="4" t="s">
        <v>18</v>
      </c>
      <c r="D33" s="4" t="s">
        <v>10</v>
      </c>
      <c r="E33" s="4" t="s">
        <v>11</v>
      </c>
      <c r="F33" s="4" t="s">
        <v>12</v>
      </c>
      <c r="G33" s="4" t="s">
        <v>13</v>
      </c>
      <c r="H33" s="4" t="s">
        <v>14</v>
      </c>
      <c r="I33" s="4" t="s">
        <v>15</v>
      </c>
      <c r="J33" s="4" t="s">
        <v>16</v>
      </c>
      <c r="K33" s="4" t="s">
        <v>17</v>
      </c>
      <c r="L33" s="2"/>
    </row>
    <row r="34" spans="1:12" ht="23.25" customHeight="1">
      <c r="A34" s="5" t="s">
        <v>3</v>
      </c>
      <c r="B34" s="15">
        <f>C34+D34+E34+F34+G34+H34+I34+J34+K34</f>
        <v>1261010.9000000001</v>
      </c>
      <c r="C34" s="15">
        <f>C35+C36</f>
        <v>1116896.2</v>
      </c>
      <c r="D34" s="15">
        <f t="shared" ref="D34:K34" si="8">D35+D36</f>
        <v>7303.2</v>
      </c>
      <c r="E34" s="15">
        <f t="shared" si="8"/>
        <v>14437.8</v>
      </c>
      <c r="F34" s="15">
        <f t="shared" si="8"/>
        <v>8715.6</v>
      </c>
      <c r="G34" s="15">
        <f t="shared" si="8"/>
        <v>7406.3</v>
      </c>
      <c r="H34" s="15">
        <f t="shared" si="8"/>
        <v>20025.099999999999</v>
      </c>
      <c r="I34" s="15">
        <f t="shared" si="8"/>
        <v>3873.4</v>
      </c>
      <c r="J34" s="15">
        <f t="shared" si="8"/>
        <v>17532.5</v>
      </c>
      <c r="K34" s="15">
        <f t="shared" si="8"/>
        <v>64820.800000000003</v>
      </c>
      <c r="L34" s="2"/>
    </row>
    <row r="35" spans="1:12" ht="23.25" customHeight="1">
      <c r="A35" s="5" t="s">
        <v>5</v>
      </c>
      <c r="B35" s="15">
        <f>C35+D35+E35+F35+G35+H35+I35+J35+K35</f>
        <v>482498</v>
      </c>
      <c r="C35" s="13">
        <v>417713</v>
      </c>
      <c r="D35" s="13">
        <v>407</v>
      </c>
      <c r="E35" s="13">
        <v>2551</v>
      </c>
      <c r="F35" s="13">
        <v>985</v>
      </c>
      <c r="G35" s="13">
        <v>949</v>
      </c>
      <c r="H35" s="13">
        <v>5264</v>
      </c>
      <c r="I35" s="13">
        <v>300</v>
      </c>
      <c r="J35" s="13">
        <v>1475</v>
      </c>
      <c r="K35" s="13">
        <v>52854</v>
      </c>
      <c r="L35" s="2"/>
    </row>
    <row r="36" spans="1:12" ht="23.25" customHeight="1">
      <c r="A36" s="7" t="s">
        <v>4</v>
      </c>
      <c r="B36" s="15">
        <f t="shared" ref="B36:B37" si="9">C36+D36+E36+F36+G36+H36+I36+J36+K36</f>
        <v>778512.9</v>
      </c>
      <c r="C36" s="13">
        <v>699183.2</v>
      </c>
      <c r="D36" s="13">
        <v>6896.2</v>
      </c>
      <c r="E36" s="13">
        <v>11886.8</v>
      </c>
      <c r="F36" s="13">
        <v>7730.6</v>
      </c>
      <c r="G36" s="13">
        <v>6457.3</v>
      </c>
      <c r="H36" s="13">
        <v>14761.1</v>
      </c>
      <c r="I36" s="13">
        <v>3573.4</v>
      </c>
      <c r="J36" s="13">
        <v>16057.5</v>
      </c>
      <c r="K36" s="13">
        <v>11966.8</v>
      </c>
      <c r="L36" s="2"/>
    </row>
    <row r="37" spans="1:12" ht="22.5" customHeight="1">
      <c r="A37" s="5" t="s">
        <v>0</v>
      </c>
      <c r="B37" s="15">
        <f t="shared" si="9"/>
        <v>1261010.9000000001</v>
      </c>
      <c r="C37" s="15">
        <v>1116896.2</v>
      </c>
      <c r="D37" s="15">
        <f>D34</f>
        <v>7303.2</v>
      </c>
      <c r="E37" s="15">
        <f t="shared" ref="E37:K37" si="10">E34</f>
        <v>14437.8</v>
      </c>
      <c r="F37" s="15">
        <f t="shared" si="10"/>
        <v>8715.6</v>
      </c>
      <c r="G37" s="15">
        <f t="shared" si="10"/>
        <v>7406.3</v>
      </c>
      <c r="H37" s="15">
        <f t="shared" si="10"/>
        <v>20025.099999999999</v>
      </c>
      <c r="I37" s="15">
        <f t="shared" si="10"/>
        <v>3873.4</v>
      </c>
      <c r="J37" s="15">
        <f t="shared" si="10"/>
        <v>17532.5</v>
      </c>
      <c r="K37" s="15">
        <f t="shared" si="10"/>
        <v>64820.800000000003</v>
      </c>
      <c r="L37" s="2"/>
    </row>
    <row r="38" spans="1:12" ht="22.5" customHeight="1">
      <c r="A38" s="8" t="s">
        <v>1</v>
      </c>
      <c r="B38" s="15">
        <f t="shared" ref="B38" si="11">C38+D38+E38+F38+H38+I38+J38+K38</f>
        <v>0</v>
      </c>
      <c r="C38" s="16">
        <v>0</v>
      </c>
      <c r="D38" s="16">
        <f t="shared" ref="D38:K38" si="12">D34-D37</f>
        <v>0</v>
      </c>
      <c r="E38" s="16">
        <f t="shared" si="12"/>
        <v>0</v>
      </c>
      <c r="F38" s="16">
        <f t="shared" si="12"/>
        <v>0</v>
      </c>
      <c r="G38" s="16">
        <f t="shared" si="12"/>
        <v>0</v>
      </c>
      <c r="H38" s="16">
        <f t="shared" si="12"/>
        <v>0</v>
      </c>
      <c r="I38" s="16">
        <f t="shared" si="12"/>
        <v>0</v>
      </c>
      <c r="J38" s="16">
        <f t="shared" si="12"/>
        <v>0</v>
      </c>
      <c r="K38" s="16">
        <f t="shared" si="12"/>
        <v>0</v>
      </c>
      <c r="L38" s="2"/>
    </row>
    <row r="39" spans="1: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2023-11-13T12:16:21Z</dcterms:modified>
</cp:coreProperties>
</file>