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'!$12:$12</definedName>
    <definedName name="_xlnm.Print_Area" localSheetId="0">'Приложение  '!$A$1:$E$53</definedName>
  </definedNames>
  <calcPr fullCalcOnLoad="1"/>
</workbook>
</file>

<file path=xl/sharedStrings.xml><?xml version="1.0" encoding="utf-8"?>
<sst xmlns="http://schemas.openxmlformats.org/spreadsheetml/2006/main" count="90" uniqueCount="80">
  <si>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</si>
  <si>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</si>
  <si>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</si>
  <si>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</si>
  <si>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</si>
  <si>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</si>
  <si>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</si>
  <si>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</si>
  <si>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</si>
  <si>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</si>
  <si>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</si>
  <si>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>в том числе: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</si>
  <si>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</si>
  <si>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</si>
  <si>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</si>
  <si>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</si>
  <si>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</si>
  <si>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</si>
  <si>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</si>
  <si>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</si>
  <si>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</si>
  <si>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</si>
  <si>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</si>
  <si>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</si>
  <si>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</si>
  <si>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</si>
  <si>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</si>
  <si>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</si>
  <si>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</si>
  <si>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</si>
  <si>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</si>
  <si>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133 0409 14 3 02 64030 000</t>
  </si>
  <si>
    <t>2024 год</t>
  </si>
  <si>
    <t>Остаток средств дорожного фонда на 01.01.2022 года</t>
  </si>
  <si>
    <t>Подпрограмма "Развитие транспортной  системы на территории Вытегорского муниципального района на 2021-2025 годы"</t>
  </si>
  <si>
    <t xml:space="preserve">Объем доходов и распределение бюджетных ассигнований муниципального дорожного фонда Вытегорского муниципального района </t>
  </si>
  <si>
    <t>133 0409 14 3 04 00000 000</t>
  </si>
  <si>
    <t>2025 год</t>
  </si>
  <si>
    <t>133 0409 14 3 01 41300 000</t>
  </si>
  <si>
    <t>133 0409 14 3 04 41420 000</t>
  </si>
  <si>
    <t>Акцизы по подакцизным товарам (продукции), производимым на территории Российской Федерации</t>
  </si>
  <si>
    <t>182 1 01 02010 01 0000 110</t>
  </si>
  <si>
    <t>Ремонт автомобильных дорог и искусственных сооружений</t>
  </si>
  <si>
    <t>Выполнение работ по ремонту и капитальному ремонту автомобильных дорог и искусственных сооружений</t>
  </si>
  <si>
    <t>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</si>
  <si>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</si>
  <si>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Содержание автомобильных дорог и искусственных сооружений</t>
  </si>
  <si>
    <t xml:space="preserve">Выполнение работ по содержанию автомобильных дорог и искусственных сооружений </t>
  </si>
  <si>
    <t>Решение вопросов местного значения межмуниципального характера</t>
  </si>
  <si>
    <t>Обеспечение безопасности дорожного движения</t>
  </si>
  <si>
    <t>Выполнение работ по разработке  програмы комплексного развития транспортной инфраструктуры района</t>
  </si>
  <si>
    <t>Капитальный ремонт автомобильной дороги подъезд к п. Волоков Мост</t>
  </si>
  <si>
    <t>133 0409 14 3 01 41415 000</t>
  </si>
  <si>
    <t>182 1 03 02000 01 0000 110</t>
  </si>
  <si>
    <t xml:space="preserve">" О районном бюджете на 2024 год и </t>
  </si>
  <si>
    <t>плановый период 2025 и 2026 годов"</t>
  </si>
  <si>
    <t>на 2024 год и плановый период 2025 и 2026 годов</t>
  </si>
  <si>
    <t>Текущий ремонт моста через реку Самина в с.Саминский Погост</t>
  </si>
  <si>
    <t>133 0409 14 3 01 41412 000</t>
  </si>
  <si>
    <t>133 0409 14 3 01 41420 000</t>
  </si>
  <si>
    <t>Текущий ремонт автодороги ул.Энтузиастов в п.Депо</t>
  </si>
  <si>
    <t>133 0409 14 3 01 41419 000</t>
  </si>
  <si>
    <t>Расходы на развитие транспортной инфраструктуры на сельских территориях</t>
  </si>
  <si>
    <t>Развитие транспортной инфраструктуры Вытегорского муниципального района</t>
  </si>
  <si>
    <t>133 0409 21 0 03 00000 000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</si>
  <si>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</si>
  <si>
    <t>133 0409 21 0 00 00000 000</t>
  </si>
  <si>
    <t>133 0409 21 0 03 L3721 000</t>
  </si>
  <si>
    <t>Подпрограмма "Развитие транспортной  системы на территории Вытегорского муниципального района на 2026-2030 годы"</t>
  </si>
  <si>
    <t>133 0409 24 3 00 00000 000</t>
  </si>
  <si>
    <t>133 0409 24 3 01 00000 000</t>
  </si>
  <si>
    <t>133 0409 24 3 01 41300 000</t>
  </si>
  <si>
    <t>133 0409 24 3 01 71360 000</t>
  </si>
  <si>
    <t>133 0409 24 3 01 S1360 000</t>
  </si>
  <si>
    <t>133 0409 24 3 02 00000 000</t>
  </si>
  <si>
    <t>133 0409 24 3 02 41210 000</t>
  </si>
  <si>
    <t>133 0409 24 3 02 64030 000</t>
  </si>
  <si>
    <t>2026 год</t>
  </si>
  <si>
    <t>Текущий ремонт автодороги ул.Школьная п.Белоусово</t>
  </si>
  <si>
    <t>Приложение 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</si>
</sst>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#,##0.0;[Red]\-#,##0.0;0.0"/>
    <numFmt numFmtId="193" formatCode="000"/>
    <numFmt numFmtId="194" formatCode="0000000000"/>
    <numFmt numFmtId="195" formatCode="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1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wrapText="1"/>
      <protection hidden="1"/>
    </xf>
    <xf numFmtId="0" fontId="24" fillId="0" borderId="0" xfId="88" applyFont="1">
      <alignment/>
      <protection/>
    </xf>
    <xf numFmtId="172" fontId="24" fillId="0" borderId="21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0" fontId="23" fillId="0" borderId="19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1" fontId="25" fillId="0" borderId="22" xfId="88" applyNumberFormat="1" applyFont="1" applyFill="1" applyBorder="1" applyAlignment="1" applyProtection="1">
      <alignment horizontal="center" vertical="center"/>
      <protection hidden="1"/>
    </xf>
    <xf numFmtId="0" fontId="25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19" xfId="0" applyFont="1" applyFill="1" applyBorder="1" applyAlignment="1">
      <alignment horizontal="justify" vertical="center" wrapText="1"/>
    </xf>
    <xf numFmtId="183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21" xfId="0" applyFont="1" applyFill="1" applyBorder="1" applyAlignment="1">
      <alignment vertical="center" wrapText="1"/>
    </xf>
    <xf numFmtId="0" fontId="23" fillId="0" borderId="19" xfId="88" applyNumberFormat="1" applyFont="1" applyFill="1" applyBorder="1" applyAlignment="1" applyProtection="1">
      <alignment horizontal="left" vertical="center" wrapText="1"/>
      <protection hidden="1"/>
    </xf>
    <xf numFmtId="172" fontId="23" fillId="0" borderId="23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19" xfId="0" applyFont="1" applyBorder="1" applyAlignment="1">
      <alignment horizontal="left" vertical="center" wrapText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4" fillId="0" borderId="24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96" applyNumberFormat="1" applyFont="1" applyFill="1" applyBorder="1" applyAlignment="1" applyProtection="1">
      <alignment horizontal="left" vertical="center" wrapText="1"/>
      <protection hidden="1"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4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1" xfId="88" applyNumberFormat="1" applyFont="1" applyFill="1" applyBorder="1" applyAlignment="1" applyProtection="1">
      <alignment horizontal="center" vertical="center"/>
      <protection hidden="1"/>
    </xf>
    <xf numFmtId="0" fontId="23" fillId="0" borderId="20" xfId="88" applyNumberFormat="1" applyFont="1" applyFill="1" applyBorder="1" applyAlignment="1" applyProtection="1">
      <alignment horizontal="center" vertical="center"/>
      <protection hidden="1"/>
    </xf>
    <xf numFmtId="0" fontId="23" fillId="0" borderId="24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</cellXfs>
  <cellStyles count="10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Обычный 4" xfId="100"/>
    <cellStyle name="Обычный 5" xfId="101"/>
    <cellStyle name="Обычный 6" xfId="102"/>
    <cellStyle name="Обычный 7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Стиль 1" xfId="113"/>
    <cellStyle name="Текст предупреждения" xfId="114"/>
    <cellStyle name="Текст предупреждения 2" xfId="115"/>
    <cellStyle name="Comma" xfId="116"/>
    <cellStyle name="Comma [0]" xfId="117"/>
    <cellStyle name="Хороший" xfId="118"/>
    <cellStyle name="Хороший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showGridLines="0" tabSelected="1" view="pageBreakPreview" zoomScaleSheetLayoutView="100" zoomScalePageLayoutView="0" workbookViewId="0" topLeftCell="A47">
      <selection activeCell="C16" sqref="C16"/>
    </sheetView>
  </sheetViews>
  <sheetFormatPr defaultColWidth="9.140625" defaultRowHeight="15"/>
  <cols>
    <col min="1" max="1" width="57.7109375" style="8" customWidth="1"/>
    <col min="2" max="2" width="31.140625" style="8" customWidth="1"/>
    <col min="3" max="3" width="13.421875" style="8" customWidth="1"/>
    <col min="4" max="4" width="14.00390625" style="8" customWidth="1"/>
    <col min="5" max="5" width="14.421875" style="8" customWidth="1"/>
    <col min="6" max="16384" width="9.140625" style="8" customWidth="1"/>
  </cols>
  <sheetData>
    <row r="2" spans="3:11" ht="15.75" customHeight="1">
      <c r="C2" s="26"/>
      <c r="D2" s="26"/>
      <c r="E2" s="26"/>
      <c r="F2" s="27"/>
      <c r="G2" s="27"/>
      <c r="H2" s="27"/>
      <c r="I2" s="27"/>
      <c r="J2" s="27"/>
      <c r="K2" s="27"/>
    </row>
    <row r="3" spans="1:5" ht="15.75">
      <c r="A3" s="4"/>
      <c r="B3" s="52"/>
      <c r="C3" s="49"/>
      <c r="D3" s="53" t="s">
        <v>79</v>
      </c>
      <c r="E3" s="53"/>
    </row>
    <row r="4" spans="1:5" ht="15.75">
      <c r="A4" s="4"/>
      <c r="B4" s="49" t="s">
        <v>9</v>
      </c>
      <c r="C4" s="49"/>
      <c r="D4" s="49"/>
      <c r="E4" s="49"/>
    </row>
    <row r="5" spans="1:5" ht="15.75">
      <c r="A5" s="4"/>
      <c r="B5" s="25"/>
      <c r="C5" s="49" t="s">
        <v>54</v>
      </c>
      <c r="D5" s="49"/>
      <c r="E5" s="49"/>
    </row>
    <row r="6" spans="1:5" ht="15.75">
      <c r="A6" s="4"/>
      <c r="B6" s="25"/>
      <c r="C6" s="49" t="s">
        <v>55</v>
      </c>
      <c r="D6" s="49"/>
      <c r="E6" s="49"/>
    </row>
    <row r="7" spans="1:5" ht="46.5" customHeight="1">
      <c r="A7" s="62" t="s">
        <v>35</v>
      </c>
      <c r="B7" s="62"/>
      <c r="C7" s="62"/>
      <c r="D7" s="62"/>
      <c r="E7" s="62"/>
    </row>
    <row r="8" spans="1:5" ht="21.75" customHeight="1">
      <c r="A8" s="63" t="s">
        <v>56</v>
      </c>
      <c r="B8" s="63"/>
      <c r="C8" s="63"/>
      <c r="D8" s="63"/>
      <c r="E8" s="63"/>
    </row>
    <row r="9" spans="1:5" ht="15" customHeight="1">
      <c r="A9" s="5"/>
      <c r="B9" s="5"/>
      <c r="C9" s="57" t="s">
        <v>7</v>
      </c>
      <c r="D9" s="57"/>
      <c r="E9" s="57"/>
    </row>
    <row r="10" spans="1:5" ht="25.5" customHeight="1">
      <c r="A10" s="61" t="s">
        <v>5</v>
      </c>
      <c r="B10" s="50" t="s">
        <v>3</v>
      </c>
      <c r="C10" s="58" t="s">
        <v>8</v>
      </c>
      <c r="D10" s="59"/>
      <c r="E10" s="60"/>
    </row>
    <row r="11" spans="1:5" ht="25.5" customHeight="1">
      <c r="A11" s="61"/>
      <c r="B11" s="51"/>
      <c r="C11" s="6" t="s">
        <v>32</v>
      </c>
      <c r="D11" s="10" t="s">
        <v>37</v>
      </c>
      <c r="E11" s="10" t="s">
        <v>77</v>
      </c>
    </row>
    <row r="12" spans="1:5" ht="15.75" customHeight="1">
      <c r="A12" s="32">
        <v>1</v>
      </c>
      <c r="B12" s="32">
        <v>2</v>
      </c>
      <c r="C12" s="32">
        <v>3</v>
      </c>
      <c r="D12" s="33">
        <v>4</v>
      </c>
      <c r="E12" s="33">
        <v>5</v>
      </c>
    </row>
    <row r="13" spans="1:5" ht="15" customHeight="1" hidden="1">
      <c r="A13" s="3" t="s">
        <v>33</v>
      </c>
      <c r="B13" s="2"/>
      <c r="C13" s="21"/>
      <c r="D13" s="9"/>
      <c r="E13" s="9"/>
    </row>
    <row r="14" spans="1:5" ht="19.5" customHeight="1">
      <c r="A14" s="54" t="s">
        <v>2</v>
      </c>
      <c r="B14" s="55"/>
      <c r="C14" s="56"/>
      <c r="D14" s="9"/>
      <c r="E14" s="9"/>
    </row>
    <row r="15" spans="1:5" ht="49.5" customHeight="1">
      <c r="A15" s="38" t="s">
        <v>40</v>
      </c>
      <c r="B15" s="6" t="s">
        <v>53</v>
      </c>
      <c r="C15" s="39">
        <v>34676</v>
      </c>
      <c r="D15" s="40">
        <v>35574</v>
      </c>
      <c r="E15" s="40">
        <v>37203</v>
      </c>
    </row>
    <row r="16" spans="1:5" ht="99.75" customHeight="1">
      <c r="A16" s="47" t="s">
        <v>30</v>
      </c>
      <c r="B16" s="48" t="s">
        <v>41</v>
      </c>
      <c r="C16" s="39">
        <v>16735.3</v>
      </c>
      <c r="D16" s="40">
        <v>75306.7</v>
      </c>
      <c r="E16" s="40">
        <v>14208.3</v>
      </c>
    </row>
    <row r="17" spans="1:5" ht="49.5" customHeight="1">
      <c r="A17" s="41" t="s">
        <v>10</v>
      </c>
      <c r="B17" s="42" t="s">
        <v>29</v>
      </c>
      <c r="C17" s="39">
        <v>1502.5</v>
      </c>
      <c r="D17" s="40">
        <v>1502.5</v>
      </c>
      <c r="E17" s="40">
        <v>1502.5</v>
      </c>
    </row>
    <row r="18" spans="1:5" ht="30.75" customHeight="1" hidden="1">
      <c r="A18" s="41" t="s">
        <v>10</v>
      </c>
      <c r="B18" s="42" t="s">
        <v>15</v>
      </c>
      <c r="C18" s="43">
        <v>0</v>
      </c>
      <c r="D18" s="44">
        <v>0</v>
      </c>
      <c r="E18" s="44">
        <v>0</v>
      </c>
    </row>
    <row r="19" spans="1:5" ht="20.25" customHeight="1">
      <c r="A19" s="34" t="s">
        <v>1</v>
      </c>
      <c r="B19" s="45"/>
      <c r="C19" s="46">
        <f>SUM(C15:C18)</f>
        <v>52913.8</v>
      </c>
      <c r="D19" s="46">
        <f>SUM(D15:D18)</f>
        <v>112383.2</v>
      </c>
      <c r="E19" s="46">
        <f>SUM(E15:E18)</f>
        <v>52913.8</v>
      </c>
    </row>
    <row r="20" spans="1:5" ht="20.25" customHeight="1">
      <c r="A20" s="54" t="s">
        <v>4</v>
      </c>
      <c r="B20" s="55"/>
      <c r="C20" s="55"/>
      <c r="D20" s="55"/>
      <c r="E20" s="56"/>
    </row>
    <row r="21" spans="1:5" ht="20.25" customHeight="1">
      <c r="A21" s="34" t="s">
        <v>24</v>
      </c>
      <c r="B21" s="23"/>
      <c r="C21" s="36">
        <f>C22</f>
        <v>52913.8</v>
      </c>
      <c r="D21" s="36">
        <f>D22+D41</f>
        <v>112383.2</v>
      </c>
      <c r="E21" s="36">
        <f>E44</f>
        <v>52913.8</v>
      </c>
    </row>
    <row r="22" spans="1:5" s="12" customFormat="1" ht="51" customHeight="1">
      <c r="A22" s="35" t="s">
        <v>34</v>
      </c>
      <c r="B22" s="24" t="s">
        <v>26</v>
      </c>
      <c r="C22" s="20">
        <f>C24+C36+C39</f>
        <v>52913.8</v>
      </c>
      <c r="D22" s="20">
        <f>D24+D36+D39</f>
        <v>51074.5</v>
      </c>
      <c r="E22" s="20">
        <f>E24+E36+E39</f>
        <v>0</v>
      </c>
    </row>
    <row r="23" spans="1:5" s="12" customFormat="1" ht="19.5" customHeight="1">
      <c r="A23" s="1" t="s">
        <v>11</v>
      </c>
      <c r="B23" s="7"/>
      <c r="C23" s="15"/>
      <c r="D23" s="16"/>
      <c r="E23" s="16"/>
    </row>
    <row r="24" spans="1:5" s="12" customFormat="1" ht="31.5">
      <c r="A24" s="29" t="s">
        <v>42</v>
      </c>
      <c r="B24" s="7" t="s">
        <v>23</v>
      </c>
      <c r="C24" s="17">
        <f>C30+C32+C33+C34+C35+C31</f>
        <v>24695.6</v>
      </c>
      <c r="D24" s="17">
        <f>D29+D34+D35</f>
        <v>26549</v>
      </c>
      <c r="E24" s="17">
        <f>E29+E34+E35+E31+E32+E33</f>
        <v>0</v>
      </c>
    </row>
    <row r="25" spans="1:5" s="12" customFormat="1" ht="47.25" hidden="1">
      <c r="A25" s="30" t="s">
        <v>28</v>
      </c>
      <c r="B25" s="7" t="s">
        <v>27</v>
      </c>
      <c r="C25" s="17">
        <v>0</v>
      </c>
      <c r="D25" s="17"/>
      <c r="E25" s="17"/>
    </row>
    <row r="26" spans="1:5" s="12" customFormat="1" ht="36.75" customHeight="1" hidden="1">
      <c r="A26" s="30" t="s">
        <v>16</v>
      </c>
      <c r="B26" s="7" t="s">
        <v>20</v>
      </c>
      <c r="C26" s="15">
        <v>0</v>
      </c>
      <c r="D26" s="18">
        <v>0</v>
      </c>
      <c r="E26" s="18">
        <v>0</v>
      </c>
    </row>
    <row r="27" spans="1:5" s="12" customFormat="1" ht="36.75" customHeight="1" hidden="1">
      <c r="A27" s="30" t="s">
        <v>13</v>
      </c>
      <c r="B27" s="7" t="s">
        <v>14</v>
      </c>
      <c r="C27" s="15">
        <v>0</v>
      </c>
      <c r="D27" s="18">
        <v>0</v>
      </c>
      <c r="E27" s="18">
        <v>0</v>
      </c>
    </row>
    <row r="28" spans="1:5" s="12" customFormat="1" ht="36.75" customHeight="1" hidden="1">
      <c r="A28" s="30" t="s">
        <v>17</v>
      </c>
      <c r="B28" s="7" t="s">
        <v>12</v>
      </c>
      <c r="C28" s="15">
        <v>0</v>
      </c>
      <c r="D28" s="18">
        <v>0</v>
      </c>
      <c r="E28" s="18">
        <v>0</v>
      </c>
    </row>
    <row r="29" spans="1:5" s="12" customFormat="1" ht="36.75" customHeight="1">
      <c r="A29" s="30" t="s">
        <v>43</v>
      </c>
      <c r="B29" s="7" t="s">
        <v>38</v>
      </c>
      <c r="C29" s="15">
        <v>0</v>
      </c>
      <c r="D29" s="18">
        <v>25000</v>
      </c>
      <c r="E29" s="18">
        <v>0</v>
      </c>
    </row>
    <row r="30" spans="1:5" s="12" customFormat="1" ht="40.5" customHeight="1">
      <c r="A30" s="30" t="s">
        <v>57</v>
      </c>
      <c r="B30" s="7" t="s">
        <v>58</v>
      </c>
      <c r="C30" s="19">
        <v>16000</v>
      </c>
      <c r="D30" s="22">
        <v>0</v>
      </c>
      <c r="E30" s="22">
        <v>0</v>
      </c>
    </row>
    <row r="31" spans="1:5" s="12" customFormat="1" ht="52.5" customHeight="1">
      <c r="A31" s="30" t="s">
        <v>51</v>
      </c>
      <c r="B31" s="7" t="s">
        <v>52</v>
      </c>
      <c r="C31" s="19">
        <f>2146.6+3500</f>
        <v>5646.6</v>
      </c>
      <c r="D31" s="22">
        <v>0</v>
      </c>
      <c r="E31" s="22">
        <v>0</v>
      </c>
    </row>
    <row r="32" spans="1:5" s="12" customFormat="1" ht="40.5" customHeight="1">
      <c r="A32" s="30" t="s">
        <v>60</v>
      </c>
      <c r="B32" s="7" t="s">
        <v>61</v>
      </c>
      <c r="C32" s="19">
        <f>1000</f>
        <v>1000</v>
      </c>
      <c r="D32" s="22">
        <v>0</v>
      </c>
      <c r="E32" s="22">
        <v>0</v>
      </c>
    </row>
    <row r="33" spans="1:5" s="12" customFormat="1" ht="40.5" customHeight="1">
      <c r="A33" s="30" t="s">
        <v>78</v>
      </c>
      <c r="B33" s="7" t="s">
        <v>59</v>
      </c>
      <c r="C33" s="19">
        <f>4000-3500</f>
        <v>500</v>
      </c>
      <c r="D33" s="22">
        <v>0</v>
      </c>
      <c r="E33" s="22">
        <v>0</v>
      </c>
    </row>
    <row r="34" spans="1:5" s="12" customFormat="1" ht="84.75" customHeight="1">
      <c r="A34" s="30" t="s">
        <v>44</v>
      </c>
      <c r="B34" s="7" t="s">
        <v>19</v>
      </c>
      <c r="C34" s="19">
        <v>1502.5</v>
      </c>
      <c r="D34" s="22">
        <v>1502.5</v>
      </c>
      <c r="E34" s="22">
        <v>0</v>
      </c>
    </row>
    <row r="35" spans="1:5" s="12" customFormat="1" ht="79.5" customHeight="1">
      <c r="A35" s="30" t="s">
        <v>45</v>
      </c>
      <c r="B35" s="7" t="s">
        <v>18</v>
      </c>
      <c r="C35" s="19">
        <v>46.5</v>
      </c>
      <c r="D35" s="22">
        <v>46.5</v>
      </c>
      <c r="E35" s="22">
        <v>0</v>
      </c>
    </row>
    <row r="36" spans="1:5" s="12" customFormat="1" ht="38.25" customHeight="1">
      <c r="A36" s="31" t="s">
        <v>46</v>
      </c>
      <c r="B36" s="7" t="s">
        <v>22</v>
      </c>
      <c r="C36" s="19">
        <f>C37+C38</f>
        <v>25918.2</v>
      </c>
      <c r="D36" s="19">
        <f>D37+D38</f>
        <v>24525.5</v>
      </c>
      <c r="E36" s="19">
        <f>E37+E38</f>
        <v>0</v>
      </c>
    </row>
    <row r="37" spans="1:5" s="12" customFormat="1" ht="51.75" customHeight="1">
      <c r="A37" s="30" t="s">
        <v>47</v>
      </c>
      <c r="B37" s="7" t="s">
        <v>21</v>
      </c>
      <c r="C37" s="15">
        <v>25112.2</v>
      </c>
      <c r="D37" s="18">
        <v>23719.5</v>
      </c>
      <c r="E37" s="18">
        <v>0</v>
      </c>
    </row>
    <row r="38" spans="1:5" s="12" customFormat="1" ht="51.75" customHeight="1">
      <c r="A38" s="30" t="s">
        <v>48</v>
      </c>
      <c r="B38" s="7" t="s">
        <v>31</v>
      </c>
      <c r="C38" s="15">
        <v>806</v>
      </c>
      <c r="D38" s="18">
        <v>806</v>
      </c>
      <c r="E38" s="18">
        <v>0</v>
      </c>
    </row>
    <row r="39" spans="1:5" s="12" customFormat="1" ht="51.75" customHeight="1">
      <c r="A39" s="30" t="s">
        <v>49</v>
      </c>
      <c r="B39" s="7" t="s">
        <v>36</v>
      </c>
      <c r="C39" s="15">
        <f>C40</f>
        <v>2300</v>
      </c>
      <c r="D39" s="15">
        <f>D40</f>
        <v>0</v>
      </c>
      <c r="E39" s="15">
        <f>E40</f>
        <v>0</v>
      </c>
    </row>
    <row r="40" spans="1:5" s="12" customFormat="1" ht="51.75" customHeight="1">
      <c r="A40" s="30" t="s">
        <v>50</v>
      </c>
      <c r="B40" s="7" t="s">
        <v>39</v>
      </c>
      <c r="C40" s="15">
        <v>2300</v>
      </c>
      <c r="D40" s="18">
        <v>0</v>
      </c>
      <c r="E40" s="18">
        <v>0</v>
      </c>
    </row>
    <row r="41" spans="1:5" s="12" customFormat="1" ht="51.75" customHeight="1">
      <c r="A41" s="37" t="s">
        <v>65</v>
      </c>
      <c r="B41" s="24" t="s">
        <v>66</v>
      </c>
      <c r="C41" s="20">
        <v>0</v>
      </c>
      <c r="D41" s="16">
        <f>D42</f>
        <v>61308.7</v>
      </c>
      <c r="E41" s="16">
        <v>0</v>
      </c>
    </row>
    <row r="42" spans="1:5" s="12" customFormat="1" ht="51.75" customHeight="1">
      <c r="A42" s="30" t="s">
        <v>63</v>
      </c>
      <c r="B42" s="7" t="s">
        <v>64</v>
      </c>
      <c r="C42" s="15">
        <v>0</v>
      </c>
      <c r="D42" s="18">
        <f>D43</f>
        <v>61308.7</v>
      </c>
      <c r="E42" s="18">
        <v>0</v>
      </c>
    </row>
    <row r="43" spans="1:5" s="12" customFormat="1" ht="51.75" customHeight="1">
      <c r="A43" s="30" t="s">
        <v>62</v>
      </c>
      <c r="B43" s="7" t="s">
        <v>67</v>
      </c>
      <c r="C43" s="15">
        <v>0</v>
      </c>
      <c r="D43" s="18">
        <v>61308.7</v>
      </c>
      <c r="E43" s="18">
        <v>0</v>
      </c>
    </row>
    <row r="44" spans="1:5" s="12" customFormat="1" ht="51.75" customHeight="1">
      <c r="A44" s="37" t="s">
        <v>68</v>
      </c>
      <c r="B44" s="24" t="s">
        <v>69</v>
      </c>
      <c r="C44" s="16">
        <f>C46+C50</f>
        <v>0</v>
      </c>
      <c r="D44" s="16">
        <f>D46+D50</f>
        <v>0</v>
      </c>
      <c r="E44" s="16">
        <f>E46+E50</f>
        <v>52913.8</v>
      </c>
    </row>
    <row r="45" spans="1:5" s="12" customFormat="1" ht="24" customHeight="1">
      <c r="A45" s="1" t="s">
        <v>11</v>
      </c>
      <c r="B45" s="7"/>
      <c r="C45" s="15"/>
      <c r="D45" s="18"/>
      <c r="E45" s="18"/>
    </row>
    <row r="46" spans="1:5" s="12" customFormat="1" ht="42.75" customHeight="1">
      <c r="A46" s="29" t="s">
        <v>42</v>
      </c>
      <c r="B46" s="7" t="s">
        <v>70</v>
      </c>
      <c r="C46" s="18">
        <f>C47+C48+C49</f>
        <v>0</v>
      </c>
      <c r="D46" s="18">
        <f>D47+D48+D49</f>
        <v>0</v>
      </c>
      <c r="E46" s="18">
        <f>E47+E48+E49</f>
        <v>26995.6</v>
      </c>
    </row>
    <row r="47" spans="1:5" s="12" customFormat="1" ht="51.75" customHeight="1">
      <c r="A47" s="30" t="s">
        <v>43</v>
      </c>
      <c r="B47" s="7" t="s">
        <v>71</v>
      </c>
      <c r="C47" s="15">
        <v>0</v>
      </c>
      <c r="D47" s="18">
        <v>0</v>
      </c>
      <c r="E47" s="18">
        <v>25446.6</v>
      </c>
    </row>
    <row r="48" spans="1:5" s="12" customFormat="1" ht="86.25" customHeight="1">
      <c r="A48" s="30" t="s">
        <v>44</v>
      </c>
      <c r="B48" s="7" t="s">
        <v>72</v>
      </c>
      <c r="C48" s="15">
        <v>0</v>
      </c>
      <c r="D48" s="18">
        <v>0</v>
      </c>
      <c r="E48" s="18">
        <v>1502.5</v>
      </c>
    </row>
    <row r="49" spans="1:5" s="12" customFormat="1" ht="86.25" customHeight="1">
      <c r="A49" s="30" t="s">
        <v>45</v>
      </c>
      <c r="B49" s="7" t="s">
        <v>73</v>
      </c>
      <c r="C49" s="15">
        <v>0</v>
      </c>
      <c r="D49" s="18">
        <v>0</v>
      </c>
      <c r="E49" s="18">
        <v>46.5</v>
      </c>
    </row>
    <row r="50" spans="1:5" s="12" customFormat="1" ht="51.75" customHeight="1">
      <c r="A50" s="31" t="s">
        <v>46</v>
      </c>
      <c r="B50" s="7" t="s">
        <v>74</v>
      </c>
      <c r="C50" s="18">
        <f>C51+C52</f>
        <v>0</v>
      </c>
      <c r="D50" s="18">
        <f>D51+D52</f>
        <v>0</v>
      </c>
      <c r="E50" s="18">
        <f>E51+E52</f>
        <v>25918.2</v>
      </c>
    </row>
    <row r="51" spans="1:5" s="12" customFormat="1" ht="51.75" customHeight="1">
      <c r="A51" s="30" t="s">
        <v>47</v>
      </c>
      <c r="B51" s="7" t="s">
        <v>75</v>
      </c>
      <c r="C51" s="15">
        <v>0</v>
      </c>
      <c r="D51" s="18">
        <v>0</v>
      </c>
      <c r="E51" s="18">
        <v>25112.2</v>
      </c>
    </row>
    <row r="52" spans="1:5" s="12" customFormat="1" ht="51.75" customHeight="1">
      <c r="A52" s="30" t="s">
        <v>48</v>
      </c>
      <c r="B52" s="7" t="s">
        <v>76</v>
      </c>
      <c r="C52" s="15">
        <v>0</v>
      </c>
      <c r="D52" s="18">
        <v>0</v>
      </c>
      <c r="E52" s="18">
        <v>806</v>
      </c>
    </row>
    <row r="53" spans="1:5" ht="24.75" customHeight="1">
      <c r="A53" s="34" t="s">
        <v>25</v>
      </c>
      <c r="B53" s="13"/>
      <c r="C53" s="20">
        <f>C21</f>
        <v>52913.8</v>
      </c>
      <c r="D53" s="20">
        <f>D21</f>
        <v>112383.2</v>
      </c>
      <c r="E53" s="20">
        <f>E21</f>
        <v>52913.8</v>
      </c>
    </row>
    <row r="54" spans="1:3" ht="409.5" customHeight="1" hidden="1">
      <c r="A54" s="11" t="s">
        <v>6</v>
      </c>
      <c r="B54" s="5"/>
      <c r="C54" s="14" t="s">
        <v>0</v>
      </c>
    </row>
    <row r="55" spans="1:3" ht="11.25" customHeight="1">
      <c r="A55" s="5" t="s">
        <v>0</v>
      </c>
      <c r="B55" s="5"/>
      <c r="C55" s="5"/>
    </row>
    <row r="56" ht="15.75">
      <c r="A56" s="5"/>
    </row>
    <row r="57" ht="15.75">
      <c r="C57" s="28"/>
    </row>
  </sheetData>
  <sheetProtection/>
  <mergeCells count="13">
    <mergeCell ref="A20:E20"/>
    <mergeCell ref="C9:E9"/>
    <mergeCell ref="A14:C14"/>
    <mergeCell ref="C10:E10"/>
    <mergeCell ref="A10:A11"/>
    <mergeCell ref="A7:E7"/>
    <mergeCell ref="A8:E8"/>
    <mergeCell ref="B4:E4"/>
    <mergeCell ref="B10:B11"/>
    <mergeCell ref="B3:C3"/>
    <mergeCell ref="C6:E6"/>
    <mergeCell ref="C5:E5"/>
    <mergeCell ref="D3:E3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2023-11-08T06:14:53Z</cp:lastPrinted>
  <dcterms:created xsi:type="dcterms:W3CDTF">2013-10-11T13:28:32Z</dcterms:created>
  <dcterms:modified xsi:type="dcterms:W3CDTF">2023-11-13T08:27:46Z</dcterms:modified>
  <cp:category/>
  <cp:version/>
  <cp:contentType/>
  <cp:contentStatus/>
</cp:coreProperties>
</file>