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</sheets>
  <definedNames>
    <definedName name="_xlnm.Print_Area" localSheetId="0">'приложение'!$A$1:$E$45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<sst xmlns="http://schemas.openxmlformats.org/spreadsheetml/2006/main" count="80" uniqueCount="80">
  <si>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</si>
  <si>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</si>
  <si>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</si>
  <si>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</si>
  <si>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</si>
  <si>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</si>
  <si>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</si>
  <si>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</si>
  <si>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</si>
  <si>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</si>
  <si>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</si>
  <si>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</si>
  <si>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</si>
  <si>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</si>
  <si>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</si>
  <si>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</si>
  <si>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</si>
  <si>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</si>
  <si>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</si>
  <si>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</si>
  <si>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</si>
  <si>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</si>
  <si>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</si>
  <si>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</si>
  <si>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</si>
  <si>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</si>
  <si>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</si>
  <si>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</si>
  <si>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</si>
  <si>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</si>
  <si>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</si>
  <si>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</si>
  <si>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</si>
  <si>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</si>
  <si>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</si>
  <si>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</si>
  <si>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</si>
  <si>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</si>
  <si>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</si>
  <si>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</si>
  <si>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</si>
  <si>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</si>
  <si>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</si>
  <si>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</si>
  <si>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</si>
  <si>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</si>
  <si>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</si>
  <si>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</si>
  <si>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2 02 35303 05 0000 150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</si>
  <si>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</si>
  <si>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</si>
  <si>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</si>
  <si>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</si>
  <si>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</si>
  <si>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</si>
  <si>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Приложение 2</t>
  </si>
  <si>
    <t>2024 год</t>
  </si>
  <si>
    <t>2025 год</t>
  </si>
  <si>
    <t>2 02 15001 00 0000 150</t>
  </si>
  <si>
    <t>2 02 35179 05 0000 150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</si>
  <si>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</si>
  <si>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Объем доходов районного бюджета на 2024 год и плановый период 2025 и 2026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</si>
  <si>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2026 год</t>
  </si>
  <si>
    <t>2 02 25172 05 0000 150</t>
  </si>
  <si>
    <t>2 02 25213 05 0000 150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</si>
  <si>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</si>
  <si>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обновление                        материально-технической базы образовательных организаций для внедрения цифровой образовательной среды и развития цифровых навыков обучающихс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</si>
  <si>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</si>
  <si>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развитие транспортной инфраструктуры на сельских территориях</t>
  </si>
  <si>
    <t>2 02 25372 05 0000 150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</si>
  <si>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                         счет средств, поступивших от   публично-правовой компании "Фонд развития территорий"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</si>
  <si>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</si>
  <si>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</si>
  <si>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</si>
  <si>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</si>
  <si>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</si>
  <si>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Межбюджетные трансферты, передаваемые бюджетам муниципальных районов на поддержку отрасли культуры</t>
  </si>
  <si>
    <t>2 02 45519 05 0000 150</t>
  </si>
  <si>
    <t>к решению Представительного Собрания                                                                                                                                                                                                                                                                                     Вытегорского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от 13.12.2023 № 702</t>
  </si>
  <si>
    <t xml:space="preserve">"О районном бюджете на 2024 год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2025 и 2026 годов"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</si>
</sst>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7" fontId="2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7" fontId="2" fillId="0" borderId="0" xfId="6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3" fillId="0" borderId="0" xfId="6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justify" wrapText="1"/>
    </xf>
    <xf numFmtId="0" fontId="48" fillId="33" borderId="10" xfId="0" applyFont="1" applyFill="1" applyBorder="1" applyAlignment="1">
      <alignment horizontal="center" vertical="center"/>
    </xf>
    <xf numFmtId="49" fontId="48" fillId="0" borderId="0" xfId="0" applyNumberFormat="1" applyFont="1" applyAlignment="1">
      <alignment wrapText="1"/>
    </xf>
    <xf numFmtId="193" fontId="47" fillId="0" borderId="10" xfId="0" applyNumberFormat="1" applyFont="1" applyFill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center" vertical="top" wrapText="1"/>
    </xf>
    <xf numFmtId="193" fontId="47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93" fontId="1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2" fontId="1" fillId="0" borderId="10" xfId="60" applyNumberFormat="1" applyFont="1" applyFill="1" applyBorder="1" applyAlignment="1">
      <alignment horizontal="right" vertical="center" wrapText="1"/>
    </xf>
    <xf numFmtId="192" fontId="1" fillId="0" borderId="10" xfId="0" applyNumberFormat="1" applyFont="1" applyFill="1" applyBorder="1" applyAlignment="1">
      <alignment horizontal="right" vertical="center"/>
    </xf>
    <xf numFmtId="192" fontId="2" fillId="0" borderId="10" xfId="60" applyNumberFormat="1" applyFont="1" applyFill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 wrapText="1"/>
    </xf>
    <xf numFmtId="192" fontId="2" fillId="0" borderId="11" xfId="60" applyNumberFormat="1" applyFont="1" applyFill="1" applyBorder="1" applyAlignment="1">
      <alignment horizontal="right" vertical="center" wrapText="1"/>
    </xf>
    <xf numFmtId="192" fontId="2" fillId="0" borderId="11" xfId="0" applyNumberFormat="1" applyFont="1" applyFill="1" applyBorder="1" applyAlignment="1">
      <alignment horizontal="right" vertical="center"/>
    </xf>
    <xf numFmtId="192" fontId="47" fillId="0" borderId="10" xfId="0" applyNumberFormat="1" applyFont="1" applyFill="1" applyBorder="1" applyAlignment="1">
      <alignment horizontal="right" vertical="center" wrapText="1"/>
    </xf>
    <xf numFmtId="192" fontId="48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wrapText="1"/>
    </xf>
    <xf numFmtId="192" fontId="3" fillId="0" borderId="0" xfId="60" applyNumberFormat="1" applyFont="1" applyFill="1" applyAlignment="1">
      <alignment horizontal="center" vertical="center"/>
    </xf>
    <xf numFmtId="0" fontId="49" fillId="0" borderId="0" xfId="0" applyFont="1" applyAlignment="1">
      <alignment horizontal="justify" wrapText="1"/>
    </xf>
    <xf numFmtId="0" fontId="2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justify" vertical="top" wrapText="1"/>
    </xf>
    <xf numFmtId="0" fontId="49" fillId="0" borderId="0" xfId="0" applyFont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center" wrapText="1"/>
    </xf>
    <xf numFmtId="192" fontId="1" fillId="0" borderId="12" xfId="6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7" fontId="2" fillId="0" borderId="10" xfId="6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90" zoomScaleNormal="90" zoomScaleSheetLayoutView="80" zoomScalePageLayoutView="70" workbookViewId="0" topLeftCell="A1">
      <selection activeCell="A2" sqref="A2:E2"/>
    </sheetView>
  </sheetViews>
  <sheetFormatPr defaultColWidth="9.140625" defaultRowHeight="12.75"/>
  <cols>
    <col min="1" max="1" width="31.140625" style="21" customWidth="1"/>
    <col min="2" max="2" width="86.28125" style="13" customWidth="1"/>
    <col min="3" max="3" width="17.28125" style="20" customWidth="1"/>
    <col min="4" max="5" width="17.28125" style="13" customWidth="1"/>
    <col min="6" max="16384" width="9.140625" style="13" customWidth="1"/>
  </cols>
  <sheetData>
    <row r="1" spans="1:5" ht="19.5" customHeight="1">
      <c r="A1" s="62" t="s">
        <v>55</v>
      </c>
      <c r="B1" s="62"/>
      <c r="C1" s="62"/>
      <c r="D1" s="62"/>
      <c r="E1" s="62"/>
    </row>
    <row r="2" spans="1:5" ht="60.75" customHeight="1">
      <c r="A2" s="63" t="s">
        <v>78</v>
      </c>
      <c r="B2" s="63"/>
      <c r="C2" s="63"/>
      <c r="D2" s="63"/>
      <c r="E2" s="63"/>
    </row>
    <row r="3" spans="1:5" ht="37.5" customHeight="1">
      <c r="A3" s="64" t="s">
        <v>79</v>
      </c>
      <c r="B3" s="64"/>
      <c r="C3" s="64"/>
      <c r="D3" s="64"/>
      <c r="E3" s="64"/>
    </row>
    <row r="4" spans="1:5" ht="17.25" customHeight="1">
      <c r="A4" s="62"/>
      <c r="B4" s="62"/>
      <c r="C4" s="62"/>
      <c r="D4" s="11"/>
      <c r="E4" s="11"/>
    </row>
    <row r="5" spans="1:5" ht="60" customHeight="1">
      <c r="A5" s="65" t="s">
        <v>61</v>
      </c>
      <c r="B5" s="65"/>
      <c r="C5" s="65"/>
      <c r="D5" s="65"/>
      <c r="E5" s="65"/>
    </row>
    <row r="6" spans="1:5" ht="17.25" customHeight="1">
      <c r="A6" s="1"/>
      <c r="B6" s="12"/>
      <c r="C6" s="66" t="s">
        <v>12</v>
      </c>
      <c r="D6" s="66"/>
      <c r="E6" s="66"/>
    </row>
    <row r="7" spans="1:5" ht="28.5" customHeight="1">
      <c r="A7" s="57" t="s">
        <v>17</v>
      </c>
      <c r="B7" s="59" t="s">
        <v>0</v>
      </c>
      <c r="C7" s="61" t="s">
        <v>1</v>
      </c>
      <c r="D7" s="61"/>
      <c r="E7" s="61"/>
    </row>
    <row r="8" spans="1:5" ht="30" customHeight="1">
      <c r="A8" s="58"/>
      <c r="B8" s="60"/>
      <c r="C8" s="3" t="s">
        <v>56</v>
      </c>
      <c r="D8" s="2" t="s">
        <v>57</v>
      </c>
      <c r="E8" s="2" t="s">
        <v>62</v>
      </c>
    </row>
    <row r="9" spans="1:5" ht="18">
      <c r="A9" s="33">
        <v>1</v>
      </c>
      <c r="B9" s="33">
        <v>2</v>
      </c>
      <c r="C9" s="34">
        <v>3</v>
      </c>
      <c r="D9" s="35">
        <v>4</v>
      </c>
      <c r="E9" s="35">
        <v>5</v>
      </c>
    </row>
    <row r="10" spans="1:5" s="14" customFormat="1" ht="24" customHeight="1">
      <c r="A10" s="4" t="s">
        <v>2</v>
      </c>
      <c r="B10" s="30" t="s">
        <v>3</v>
      </c>
      <c r="C10" s="36">
        <v>427362</v>
      </c>
      <c r="D10" s="37">
        <v>406997</v>
      </c>
      <c r="E10" s="37">
        <v>417713</v>
      </c>
    </row>
    <row r="11" spans="1:5" s="14" customFormat="1" ht="24" customHeight="1">
      <c r="A11" s="4" t="s">
        <v>4</v>
      </c>
      <c r="B11" s="30" t="s">
        <v>5</v>
      </c>
      <c r="C11" s="36">
        <f>C12+C43+C41+C39</f>
        <v>1101137.3239199999</v>
      </c>
      <c r="D11" s="36">
        <f>D12+D43+D41+D39</f>
        <v>1072208.71529</v>
      </c>
      <c r="E11" s="36">
        <f>E12+E43+E41+E39</f>
        <v>955372.38904</v>
      </c>
    </row>
    <row r="12" spans="1:5" s="14" customFormat="1" ht="42" customHeight="1">
      <c r="A12" s="4" t="s">
        <v>6</v>
      </c>
      <c r="B12" s="30" t="s">
        <v>7</v>
      </c>
      <c r="C12" s="36">
        <f>C13+C17+C29+C35</f>
        <v>1101137.3239199999</v>
      </c>
      <c r="D12" s="36">
        <f>D13+D17+D29+D35</f>
        <v>1072208.71529</v>
      </c>
      <c r="E12" s="36">
        <f>E13+E17+E29+E35</f>
        <v>955372.38904</v>
      </c>
    </row>
    <row r="13" spans="1:5" s="14" customFormat="1" ht="30.75" customHeight="1">
      <c r="A13" s="4" t="s">
        <v>35</v>
      </c>
      <c r="B13" s="30" t="s">
        <v>14</v>
      </c>
      <c r="C13" s="36">
        <f>C16+C15+C14</f>
        <v>153338.7</v>
      </c>
      <c r="D13" s="36">
        <f>D16+D15+D14</f>
        <v>184564.8</v>
      </c>
      <c r="E13" s="36">
        <f>E16+E15+E14</f>
        <v>183995.40000000002</v>
      </c>
    </row>
    <row r="14" spans="1:5" s="14" customFormat="1" ht="66" customHeight="1">
      <c r="A14" s="6" t="s">
        <v>58</v>
      </c>
      <c r="B14" s="48" t="s">
        <v>67</v>
      </c>
      <c r="C14" s="38">
        <v>20734.2</v>
      </c>
      <c r="D14" s="38">
        <v>0</v>
      </c>
      <c r="E14" s="38">
        <v>0</v>
      </c>
    </row>
    <row r="15" spans="1:5" s="14" customFormat="1" ht="56.25" customHeight="1">
      <c r="A15" s="6" t="s">
        <v>47</v>
      </c>
      <c r="B15" s="49" t="s">
        <v>46</v>
      </c>
      <c r="C15" s="38">
        <v>0</v>
      </c>
      <c r="D15" s="38">
        <v>45995.3</v>
      </c>
      <c r="E15" s="38">
        <v>40133.2</v>
      </c>
    </row>
    <row r="16" spans="1:5" s="15" customFormat="1" ht="66" customHeight="1">
      <c r="A16" s="6" t="s">
        <v>42</v>
      </c>
      <c r="B16" s="50" t="s">
        <v>45</v>
      </c>
      <c r="C16" s="38">
        <v>132604.5</v>
      </c>
      <c r="D16" s="39">
        <v>138569.5</v>
      </c>
      <c r="E16" s="39">
        <v>143862.2</v>
      </c>
    </row>
    <row r="17" spans="1:5" s="14" customFormat="1" ht="36" customHeight="1">
      <c r="A17" s="4" t="s">
        <v>20</v>
      </c>
      <c r="B17" s="30" t="s">
        <v>10</v>
      </c>
      <c r="C17" s="36">
        <f>SUM(C18:C28)</f>
        <v>470057.12824</v>
      </c>
      <c r="D17" s="36">
        <f>SUM(D19:D28)</f>
        <v>416893.96599999996</v>
      </c>
      <c r="E17" s="36">
        <f>SUM(E19:E28)</f>
        <v>282754.654</v>
      </c>
    </row>
    <row r="18" spans="1:5" s="14" customFormat="1" ht="62.25" customHeight="1">
      <c r="A18" s="6" t="s">
        <v>72</v>
      </c>
      <c r="B18" s="55" t="s">
        <v>73</v>
      </c>
      <c r="C18" s="38">
        <f>62204.6+5897.4</f>
        <v>68102</v>
      </c>
      <c r="D18" s="38">
        <v>0</v>
      </c>
      <c r="E18" s="38">
        <v>0</v>
      </c>
    </row>
    <row r="19" spans="1:5" s="15" customFormat="1" ht="138" customHeight="1">
      <c r="A19" s="6" t="s">
        <v>40</v>
      </c>
      <c r="B19" s="53" t="s">
        <v>70</v>
      </c>
      <c r="C19" s="38">
        <f>26427.9+56873.2</f>
        <v>83301.1</v>
      </c>
      <c r="D19" s="38">
        <v>0</v>
      </c>
      <c r="E19" s="38">
        <v>0</v>
      </c>
    </row>
    <row r="20" spans="1:5" s="15" customFormat="1" ht="111.75" customHeight="1">
      <c r="A20" s="6" t="s">
        <v>27</v>
      </c>
      <c r="B20" s="7" t="s">
        <v>28</v>
      </c>
      <c r="C20" s="39">
        <f>60402.1+91817.5</f>
        <v>152219.6</v>
      </c>
      <c r="D20" s="39">
        <v>0</v>
      </c>
      <c r="E20" s="39">
        <v>0</v>
      </c>
    </row>
    <row r="21" spans="1:5" s="15" customFormat="1" ht="106.5" customHeight="1">
      <c r="A21" s="6" t="s">
        <v>63</v>
      </c>
      <c r="B21" s="51" t="s">
        <v>65</v>
      </c>
      <c r="C21" s="38">
        <v>2213.69213</v>
      </c>
      <c r="D21" s="39">
        <v>0</v>
      </c>
      <c r="E21" s="39">
        <v>0</v>
      </c>
    </row>
    <row r="22" spans="1:5" s="15" customFormat="1" ht="85.5" customHeight="1">
      <c r="A22" s="6" t="s">
        <v>64</v>
      </c>
      <c r="B22" s="52" t="s">
        <v>66</v>
      </c>
      <c r="C22" s="38">
        <v>6957.2</v>
      </c>
      <c r="D22" s="39">
        <v>0</v>
      </c>
      <c r="E22" s="39">
        <v>0</v>
      </c>
    </row>
    <row r="23" spans="1:5" s="15" customFormat="1" ht="87.75" customHeight="1">
      <c r="A23" s="6" t="s">
        <v>39</v>
      </c>
      <c r="B23" s="7" t="s">
        <v>43</v>
      </c>
      <c r="C23" s="38">
        <v>14278.7</v>
      </c>
      <c r="D23" s="39">
        <v>13956.403</v>
      </c>
      <c r="E23" s="39">
        <v>13559.691</v>
      </c>
    </row>
    <row r="24" spans="1:5" s="15" customFormat="1" ht="51" customHeight="1">
      <c r="A24" s="6" t="s">
        <v>69</v>
      </c>
      <c r="B24" s="53" t="s">
        <v>68</v>
      </c>
      <c r="C24" s="38">
        <v>66084.8</v>
      </c>
      <c r="D24" s="39">
        <v>0</v>
      </c>
      <c r="E24" s="39">
        <v>0</v>
      </c>
    </row>
    <row r="25" spans="1:5" s="15" customFormat="1" ht="37.5">
      <c r="A25" s="6" t="s">
        <v>31</v>
      </c>
      <c r="B25" s="54" t="s">
        <v>32</v>
      </c>
      <c r="C25" s="38">
        <v>81.5</v>
      </c>
      <c r="D25" s="39">
        <v>0</v>
      </c>
      <c r="E25" s="39">
        <v>0</v>
      </c>
    </row>
    <row r="26" spans="1:5" s="15" customFormat="1" ht="42" customHeight="1">
      <c r="A26" s="6" t="s">
        <v>29</v>
      </c>
      <c r="B26" s="7" t="s">
        <v>30</v>
      </c>
      <c r="C26" s="38">
        <f>1763.15017+1903.78575-1233+2598.8</f>
        <v>5032.73592</v>
      </c>
      <c r="D26" s="39">
        <v>0</v>
      </c>
      <c r="E26" s="39">
        <v>0</v>
      </c>
    </row>
    <row r="27" spans="1:5" s="15" customFormat="1" ht="93.75" customHeight="1">
      <c r="A27" s="6" t="s">
        <v>74</v>
      </c>
      <c r="B27" s="53" t="s">
        <v>75</v>
      </c>
      <c r="C27" s="38">
        <v>0</v>
      </c>
      <c r="D27" s="39">
        <v>388624.3</v>
      </c>
      <c r="E27" s="39">
        <v>254881.7</v>
      </c>
    </row>
    <row r="28" spans="1:5" s="15" customFormat="1" ht="39" customHeight="1">
      <c r="A28" s="8" t="s">
        <v>21</v>
      </c>
      <c r="B28" s="50" t="s">
        <v>15</v>
      </c>
      <c r="C28" s="40">
        <f>15498.6412+6255.70099+5863.7+5250.2+1712.5+1502.5+4813.163+3292.795+900+311.5+1473.1+753.2+415.5+130.4+350+600+7876+14786.9</f>
        <v>71785.80019</v>
      </c>
      <c r="D28" s="39">
        <f>5250.2+1502.5+4813.163+229+619.3+753.2+600+130.4+415.5</f>
        <v>14313.262999999999</v>
      </c>
      <c r="E28" s="39">
        <f>5250.2+1502.5+4813.163+600+130.4+415.5+229+619.3+753.2</f>
        <v>14313.262999999999</v>
      </c>
    </row>
    <row r="29" spans="1:5" s="14" customFormat="1" ht="33" customHeight="1">
      <c r="A29" s="4" t="s">
        <v>22</v>
      </c>
      <c r="B29" s="30" t="s">
        <v>16</v>
      </c>
      <c r="C29" s="36">
        <f>C30+C31+C33+C34+C32</f>
        <v>444012.16847</v>
      </c>
      <c r="D29" s="36">
        <v>451756.4</v>
      </c>
      <c r="E29" s="36">
        <f>E30+E31+E33+E34+E32</f>
        <v>469628.78575</v>
      </c>
    </row>
    <row r="30" spans="1:5" s="15" customFormat="1" ht="45.75" customHeight="1">
      <c r="A30" s="8" t="s">
        <v>23</v>
      </c>
      <c r="B30" s="50" t="s">
        <v>13</v>
      </c>
      <c r="C30" s="38">
        <f>393965.2+13903+431.6+42.1+230.2+1720.45+8130.5+5310.8+637.3-1120.3</f>
        <v>423250.85</v>
      </c>
      <c r="D30" s="39">
        <f>400321.3+13903+433.9+42.1+230.2+1720.45+8130.5+5348.3+637.3</f>
        <v>430767.05</v>
      </c>
      <c r="E30" s="39">
        <f>423086.1+13903+436.3+42.1+230.2+1720.5+8130.5+637.3</f>
        <v>448185.99999999994</v>
      </c>
    </row>
    <row r="31" spans="1:5" s="15" customFormat="1" ht="90" customHeight="1">
      <c r="A31" s="9" t="s">
        <v>24</v>
      </c>
      <c r="B31" s="50" t="s">
        <v>19</v>
      </c>
      <c r="C31" s="41">
        <v>3.3</v>
      </c>
      <c r="D31" s="42">
        <f>3.49-0.03</f>
        <v>3.4600000000000004</v>
      </c>
      <c r="E31" s="39">
        <v>22.63</v>
      </c>
    </row>
    <row r="32" spans="1:5" s="15" customFormat="1" ht="89.25" customHeight="1">
      <c r="A32" s="9" t="s">
        <v>59</v>
      </c>
      <c r="B32" s="7" t="s">
        <v>60</v>
      </c>
      <c r="C32" s="41">
        <v>1722.21847</v>
      </c>
      <c r="D32" s="42">
        <v>1722.21847</v>
      </c>
      <c r="E32" s="39">
        <f>1405.35575+670.2</f>
        <v>2075.55575</v>
      </c>
    </row>
    <row r="33" spans="1:5" s="15" customFormat="1" ht="123.75" customHeight="1">
      <c r="A33" s="8" t="s">
        <v>48</v>
      </c>
      <c r="B33" s="53" t="s">
        <v>71</v>
      </c>
      <c r="C33" s="41">
        <v>16260.7</v>
      </c>
      <c r="D33" s="42">
        <v>16488.3</v>
      </c>
      <c r="E33" s="39">
        <v>16570.7</v>
      </c>
    </row>
    <row r="34" spans="1:5" s="15" customFormat="1" ht="51" customHeight="1">
      <c r="A34" s="8" t="s">
        <v>41</v>
      </c>
      <c r="B34" s="50" t="s">
        <v>44</v>
      </c>
      <c r="C34" s="38">
        <v>2775.1</v>
      </c>
      <c r="D34" s="39">
        <v>2775.3</v>
      </c>
      <c r="E34" s="39">
        <v>2773.9</v>
      </c>
    </row>
    <row r="35" spans="1:5" s="14" customFormat="1" ht="22.5" customHeight="1">
      <c r="A35" s="4" t="s">
        <v>25</v>
      </c>
      <c r="B35" s="32" t="s">
        <v>11</v>
      </c>
      <c r="C35" s="36">
        <f>C36+C38+C37</f>
        <v>33729.327209999996</v>
      </c>
      <c r="D35" s="36">
        <f>D36+D38+D37</f>
        <v>18993.54929</v>
      </c>
      <c r="E35" s="36">
        <f>E36+E38+E37</f>
        <v>18993.54929</v>
      </c>
    </row>
    <row r="36" spans="1:5" s="15" customFormat="1" ht="88.5" customHeight="1">
      <c r="A36" s="6" t="s">
        <v>26</v>
      </c>
      <c r="B36" s="31" t="s">
        <v>8</v>
      </c>
      <c r="C36" s="38">
        <f>20518.12721+875.1</f>
        <v>21393.227209999997</v>
      </c>
      <c r="D36" s="38">
        <v>18993.54929</v>
      </c>
      <c r="E36" s="38">
        <v>18993.54929</v>
      </c>
    </row>
    <row r="37" spans="1:5" s="15" customFormat="1" ht="37.5">
      <c r="A37" s="6" t="s">
        <v>77</v>
      </c>
      <c r="B37" s="46" t="s">
        <v>76</v>
      </c>
      <c r="C37" s="38">
        <v>104.1</v>
      </c>
      <c r="D37" s="38">
        <v>0</v>
      </c>
      <c r="E37" s="38">
        <v>0</v>
      </c>
    </row>
    <row r="38" spans="1:5" s="15" customFormat="1" ht="42" customHeight="1">
      <c r="A38" s="6" t="s">
        <v>33</v>
      </c>
      <c r="B38" s="7" t="s">
        <v>34</v>
      </c>
      <c r="C38" s="40">
        <v>12232</v>
      </c>
      <c r="D38" s="40">
        <v>0</v>
      </c>
      <c r="E38" s="40">
        <v>0</v>
      </c>
    </row>
    <row r="39" spans="1:5" s="15" customFormat="1" ht="37.5" hidden="1">
      <c r="A39" s="22" t="s">
        <v>51</v>
      </c>
      <c r="B39" s="23" t="s">
        <v>54</v>
      </c>
      <c r="C39" s="43">
        <f>C40</f>
        <v>0</v>
      </c>
      <c r="D39" s="43">
        <f>D40</f>
        <v>0</v>
      </c>
      <c r="E39" s="43">
        <f>E40</f>
        <v>0</v>
      </c>
    </row>
    <row r="40" spans="1:5" s="15" customFormat="1" ht="37.5" hidden="1">
      <c r="A40" s="24" t="s">
        <v>52</v>
      </c>
      <c r="B40" s="25" t="s">
        <v>53</v>
      </c>
      <c r="C40" s="44"/>
      <c r="D40" s="44"/>
      <c r="E40" s="44"/>
    </row>
    <row r="41" spans="1:5" s="14" customFormat="1" ht="30" customHeight="1" hidden="1">
      <c r="A41" s="22" t="s">
        <v>37</v>
      </c>
      <c r="B41" s="26" t="s">
        <v>38</v>
      </c>
      <c r="C41" s="43">
        <f>C42</f>
        <v>0</v>
      </c>
      <c r="D41" s="43">
        <f>D42</f>
        <v>0</v>
      </c>
      <c r="E41" s="43">
        <f>E42</f>
        <v>0</v>
      </c>
    </row>
    <row r="42" spans="1:5" s="15" customFormat="1" ht="43.5" customHeight="1" hidden="1">
      <c r="A42" s="24" t="s">
        <v>49</v>
      </c>
      <c r="B42" s="27" t="s">
        <v>50</v>
      </c>
      <c r="C42" s="44"/>
      <c r="D42" s="44"/>
      <c r="E42" s="44"/>
    </row>
    <row r="43" spans="1:5" s="14" customFormat="1" ht="18.75" hidden="1">
      <c r="A43" s="28" t="s">
        <v>36</v>
      </c>
      <c r="B43" s="29" t="s">
        <v>18</v>
      </c>
      <c r="C43" s="43">
        <f>C44</f>
        <v>0</v>
      </c>
      <c r="D43" s="43">
        <f>D44</f>
        <v>0</v>
      </c>
      <c r="E43" s="43">
        <f>E44</f>
        <v>0</v>
      </c>
    </row>
    <row r="44" spans="1:5" s="15" customFormat="1" ht="37.5" customHeight="1" hidden="1">
      <c r="A44" s="45"/>
      <c r="B44" s="46"/>
      <c r="C44" s="44"/>
      <c r="D44" s="44"/>
      <c r="E44" s="44"/>
    </row>
    <row r="45" spans="1:5" s="14" customFormat="1" ht="37.5" customHeight="1">
      <c r="A45" s="10" t="s">
        <v>9</v>
      </c>
      <c r="B45" s="5"/>
      <c r="C45" s="56">
        <f>C10+C11</f>
        <v>1528499.3239199999</v>
      </c>
      <c r="D45" s="36">
        <f>D10+D11</f>
        <v>1479205.71529</v>
      </c>
      <c r="E45" s="36">
        <f>E10+E11</f>
        <v>1373085.38904</v>
      </c>
    </row>
    <row r="46" spans="1:3" s="15" customFormat="1" ht="18.75">
      <c r="A46" s="16"/>
      <c r="B46" s="17"/>
      <c r="C46" s="18"/>
    </row>
    <row r="47" spans="1:5" s="15" customFormat="1" ht="18">
      <c r="A47" s="19"/>
      <c r="C47" s="47"/>
      <c r="D47" s="47"/>
      <c r="E47" s="47"/>
    </row>
    <row r="48" spans="1:3" s="15" customFormat="1" ht="18">
      <c r="A48" s="19"/>
      <c r="C48" s="20"/>
    </row>
    <row r="49" spans="1:5" s="15" customFormat="1" ht="14.25" customHeight="1">
      <c r="A49" s="19"/>
      <c r="C49" s="47"/>
      <c r="D49" s="47"/>
      <c r="E49" s="47"/>
    </row>
    <row r="50" spans="1:3" s="15" customFormat="1" ht="15" customHeight="1">
      <c r="A50" s="19"/>
      <c r="C50" s="20"/>
    </row>
    <row r="51" spans="1:3" s="15" customFormat="1" ht="18">
      <c r="A51" s="19"/>
      <c r="C51" s="20"/>
    </row>
  </sheetData>
  <sheetProtection/>
  <mergeCells count="9">
    <mergeCell ref="A7:A8"/>
    <mergeCell ref="B7:B8"/>
    <mergeCell ref="C7:E7"/>
    <mergeCell ref="A1:E1"/>
    <mergeCell ref="A2:E2"/>
    <mergeCell ref="A3:E3"/>
    <mergeCell ref="A5:E5"/>
    <mergeCell ref="C6:E6"/>
    <mergeCell ref="A4:C4"/>
  </mergeCells>
  <printOptions/>
  <pageMargins left="0.984251968503937" right="0.5905511811023623" top="0.7874015748031497" bottom="0.7874015748031497" header="0.3937007874015748" footer="0.3937007874015748"/>
  <pageSetup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Представительное</cp:lastModifiedBy>
  <cp:lastPrinted>2023-12-14T08:05:18Z</cp:lastPrinted>
  <dcterms:created xsi:type="dcterms:W3CDTF">1996-10-08T23:32:33Z</dcterms:created>
  <dcterms:modified xsi:type="dcterms:W3CDTF">2023-12-14T08:05:22Z</dcterms:modified>
  <cp:category/>
  <cp:version/>
  <cp:contentType/>
  <cp:contentStatus/>
</cp:coreProperties>
</file>